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1340" windowHeight="6510" tabRatio="628" activeTab="7"/>
  </bookViews>
  <sheets>
    <sheet name="NN" sheetId="1" r:id="rId1"/>
    <sheet name="Chi so CN" sheetId="2" r:id="rId2"/>
    <sheet name="SPCN" sheetId="3" r:id="rId3"/>
    <sheet name="VDT" sheetId="4" r:id="rId4"/>
    <sheet name="TM" sheetId="5" r:id="rId5"/>
    <sheet name="XNK" sheetId="6" r:id="rId6"/>
    <sheet name="chi so" sheetId="7" r:id="rId7"/>
    <sheet name="VTHH" sheetId="8" r:id="rId8"/>
    <sheet name="VTHK" sheetId="9" r:id="rId9"/>
    <sheet name="00000000" sheetId="10" state="veryHidden" r:id="rId10"/>
    <sheet name="10000000" sheetId="11" state="veryHidden" r:id="rId11"/>
  </sheets>
  <definedNames>
    <definedName name="_Fill" hidden="1">#REF!</definedName>
    <definedName name="nhan">#REF!</definedName>
  </definedNames>
  <calcPr fullCalcOnLoad="1"/>
</workbook>
</file>

<file path=xl/sharedStrings.xml><?xml version="1.0" encoding="utf-8"?>
<sst xmlns="http://schemas.openxmlformats.org/spreadsheetml/2006/main" count="200" uniqueCount="155">
  <si>
    <t>CHỈ SỐ GIÁ CHUNG</t>
  </si>
  <si>
    <t>1.  Hàng ăn và dịch vụ ăn uống</t>
  </si>
  <si>
    <t>Trong đó: - Lương thực</t>
  </si>
  <si>
    <t xml:space="preserve">               - Thực phẩm</t>
  </si>
  <si>
    <t>2. Đồ uống và thuốc lá</t>
  </si>
  <si>
    <t>3. May mặc, mũ nón, giầy dép</t>
  </si>
  <si>
    <t>5. Thiết bị và đồ dùng gia đình</t>
  </si>
  <si>
    <t>6. Thuốc và dịch vụ y tế</t>
  </si>
  <si>
    <t>Đơn vị          tính</t>
  </si>
  <si>
    <t>Tấn</t>
  </si>
  <si>
    <t>Chiếc</t>
  </si>
  <si>
    <t xml:space="preserve"> - Giày dép các loại</t>
  </si>
  <si>
    <t xml:space="preserve"> - Vải may mặc</t>
  </si>
  <si>
    <t>Đơn vị tính: Triệu đồng</t>
  </si>
  <si>
    <t>TỔNG SỐ</t>
  </si>
  <si>
    <t>M3</t>
  </si>
  <si>
    <t xml:space="preserve">Tháng 12  năm trước </t>
  </si>
  <si>
    <t xml:space="preserve">Tháng  trước </t>
  </si>
  <si>
    <t>1000 cái</t>
  </si>
  <si>
    <t>1000 m2</t>
  </si>
  <si>
    <t>Triệu Kwh</t>
  </si>
  <si>
    <t>1000 m3</t>
  </si>
  <si>
    <t xml:space="preserve"> - Hàng dệt may</t>
  </si>
  <si>
    <t xml:space="preserve"> - Hàng hoá khác</t>
  </si>
  <si>
    <t xml:space="preserve"> - Hàng điện tử</t>
  </si>
  <si>
    <t xml:space="preserve"> - Chè xuất khẩu</t>
  </si>
  <si>
    <t>1. Công nghiệp khai thác mỏ</t>
  </si>
  <si>
    <t xml:space="preserve"> - Khai khoáng khác</t>
  </si>
  <si>
    <t>2. Công nghiệp chế biến</t>
  </si>
  <si>
    <t xml:space="preserve"> - Sản xuất chế biến thực phẩm</t>
  </si>
  <si>
    <t xml:space="preserve"> - Dệt</t>
  </si>
  <si>
    <t xml:space="preserve"> - Sản xuất trang phục</t>
  </si>
  <si>
    <t xml:space="preserve"> - Sản xuất sản phẩm từ chất khoáng phi kim loại</t>
  </si>
  <si>
    <t xml:space="preserve"> - Sản xuất sản phẩm điện tử</t>
  </si>
  <si>
    <t xml:space="preserve"> - Sản xuất xe có động cơ</t>
  </si>
  <si>
    <t xml:space="preserve"> - Sản xuất phương tiện vận tải khác</t>
  </si>
  <si>
    <t>3. SX, tập trung và phân phối điện, nước</t>
  </si>
  <si>
    <t>4. Cung cấp nước, HĐ quản lý, xử lý rác thải</t>
  </si>
  <si>
    <t>1. Đá xây dựng</t>
  </si>
  <si>
    <t>2. Cao lanh và đất sét cao lanh</t>
  </si>
  <si>
    <t>3. Chè nguyên chất</t>
  </si>
  <si>
    <t>4. Thức ăn cho gia súc</t>
  </si>
  <si>
    <t>5. Màn bằng vải tuyn</t>
  </si>
  <si>
    <t xml:space="preserve">6. Áo các loại </t>
  </si>
  <si>
    <t>1000 viên</t>
  </si>
  <si>
    <t>10. Xe máy các loại</t>
  </si>
  <si>
    <t>11. Điện thương phẩm</t>
  </si>
  <si>
    <t>Kỳ gốc 
(2009)</t>
  </si>
  <si>
    <t>Cùng kỳ năm trước</t>
  </si>
  <si>
    <t>Phân theo loại hình kinh tế</t>
  </si>
  <si>
    <t>Nhà nước</t>
  </si>
  <si>
    <t>Ngoài Nhà nước</t>
  </si>
  <si>
    <t>Khu vực có vốn đầu tư nước ngoài</t>
  </si>
  <si>
    <t>Phân theo ngành vận tải</t>
  </si>
  <si>
    <t>Đường bộ</t>
  </si>
  <si>
    <t>Đường sông</t>
  </si>
  <si>
    <t>TOÀN NGÀNH</t>
  </si>
  <si>
    <t>Đơn vị tính: %</t>
  </si>
  <si>
    <t>1. Phân theo loại hình kinh tế</t>
  </si>
  <si>
    <t>2. Phân theo ngành vận tải</t>
  </si>
  <si>
    <t>7. Giao thông</t>
  </si>
  <si>
    <t>8. Bưu chính viễn thông</t>
  </si>
  <si>
    <t>9. Giáo dục</t>
  </si>
  <si>
    <t>10. Văn hoá, giải trí và du lịch</t>
  </si>
  <si>
    <t>11. Hàng hoá và dịch vụ khác</t>
  </si>
  <si>
    <t>1. Vốn ngân sách Nhà nước cấp tỉnh</t>
  </si>
  <si>
    <t>- Vốn cân đối ngân sách tỉnh</t>
  </si>
  <si>
    <t>- Vốn trung ương hỗ trợ theo mục tiêu</t>
  </si>
  <si>
    <t>- Vốn nước ngoài (ODA)</t>
  </si>
  <si>
    <t>2. Vốn ngân sách nhà nước cấp huyện</t>
  </si>
  <si>
    <t>- Vốn cân đối ngân sách huyện</t>
  </si>
  <si>
    <t>- Vốn tỉnh hỗ trợ đầu tư theo mục tiêu</t>
  </si>
  <si>
    <t>- Vốn khác</t>
  </si>
  <si>
    <t>3. Vốn ngân sách nhà nước cấp xã</t>
  </si>
  <si>
    <t>- Vốn cân đối ngân sách xã</t>
  </si>
  <si>
    <t>- Vốn huyện hỗ trợ đầu tư theo mục tiêu</t>
  </si>
  <si>
    <t xml:space="preserve">      I. XUẤT KHẨU</t>
  </si>
  <si>
    <t>Tổng trị giá</t>
  </si>
  <si>
    <t xml:space="preserve">     II. NHẬP KHẨU</t>
  </si>
  <si>
    <t>4. Nhà ở, điện, nước, chất đốt và VLXD</t>
  </si>
  <si>
    <t>Tháng trước</t>
  </si>
  <si>
    <t xml:space="preserve"> TỔNG SỐ</t>
  </si>
  <si>
    <t xml:space="preserve"> - Nhà nước</t>
  </si>
  <si>
    <t xml:space="preserve"> - Ngoài Nhà nước</t>
  </si>
  <si>
    <t xml:space="preserve"> - Khu vực có vốn đầu tư nước ngoài</t>
  </si>
  <si>
    <t xml:space="preserve"> - Đường bộ</t>
  </si>
  <si>
    <t xml:space="preserve"> - Đường sông</t>
  </si>
  <si>
    <t>Ước thực hiện</t>
  </si>
  <si>
    <t xml:space="preserve">              - Ăn uống ngoài gia đình</t>
  </si>
  <si>
    <t>12. Nước uống được</t>
  </si>
  <si>
    <t xml:space="preserve"> - Sắt thép</t>
  </si>
  <si>
    <t xml:space="preserve">SẢN PHẨM CHỦ YẾU NGÀNH CÔNG NGHIỆP </t>
  </si>
  <si>
    <t xml:space="preserve">TÌNH HÌNH THỰC HIỆN VỐN ĐẦU TƯ PHÁT TRIỂN
 THUỘC NGUỒN VỐN NHÀ NƯỚC DO ĐỊA PHƯƠNG QUẢN LÝ </t>
  </si>
  <si>
    <t xml:space="preserve"> 1. Kinh tế nhà nước</t>
  </si>
  <si>
    <t xml:space="preserve"> 1. Thương nghiệp</t>
  </si>
  <si>
    <t xml:space="preserve"> Vàng</t>
  </si>
  <si>
    <t xml:space="preserve"> Đô la Mỹ, loại tờ 50 - 100 USD</t>
  </si>
  <si>
    <t xml:space="preserve">VẬN TẢI HÀNG HOÁ CỦA ĐỊA PHƯƠNG </t>
  </si>
  <si>
    <t xml:space="preserve">VẬN TẢI HÀNH KHÁCH CỦA ĐỊA PHƯƠNG </t>
  </si>
  <si>
    <t>Cùng kỳ 
năm trước</t>
  </si>
  <si>
    <t>XUẤT  NHẬP KHẨU TRÊN LÃNH THỔ</t>
  </si>
  <si>
    <t>CHỈ SỐ GIÁ TIÊU DÙNG, CHỈ SỐ GIÁ VÀNG VÀ ĐÔ LA MỸ</t>
  </si>
  <si>
    <t xml:space="preserve"> 2. Ngoài nhà nước</t>
  </si>
  <si>
    <t xml:space="preserve"> 3. Khu vực có vốn ĐTNN</t>
  </si>
  <si>
    <t xml:space="preserve">  - Cá thể</t>
  </si>
  <si>
    <t xml:space="preserve">  - Tư nhân</t>
  </si>
  <si>
    <t xml:space="preserve">  - Tập thể</t>
  </si>
  <si>
    <t xml:space="preserve">TỔNG MỨC BÁN LẺ HÀNG HOÁ, DỊCH VỤ                                                                                                               </t>
  </si>
  <si>
    <t>9.  Xe ô tô từ 5-14 chỗ</t>
  </si>
  <si>
    <t xml:space="preserve"> - Thức ăn gia súc và NPL</t>
  </si>
  <si>
    <t xml:space="preserve">CHỈ SỐ SẢN XUẤT CÔNG NGHIỆP 
</t>
  </si>
  <si>
    <t>Thực hiện cùng kỳ năm trước</t>
  </si>
  <si>
    <t>Ước thực hiện kỳ này</t>
  </si>
  <si>
    <t>Kỳ báo cáo so với cùng kỳ năm trước (%)</t>
  </si>
  <si>
    <t xml:space="preserve"> 2. Lưu trú, ăn uống và du lịch</t>
  </si>
  <si>
    <t xml:space="preserve"> 3. Dịch vụ</t>
  </si>
  <si>
    <t>7. Vật liệu dùng để ốp lát</t>
  </si>
  <si>
    <t>8. Gạch xây dựng bằng đất sét nung</t>
  </si>
  <si>
    <t>Hàng xuất khẩu chủ yếu</t>
  </si>
  <si>
    <t>Hàng nhập khẩu chủ yếu</t>
  </si>
  <si>
    <t xml:space="preserve">Chỉ số tháng 11 so với </t>
  </si>
  <si>
    <t>Chỉ số giá bình quân 11 tháng so cùng kỳ</t>
  </si>
  <si>
    <t xml:space="preserve"> 1.  Ngô</t>
  </si>
  <si>
    <t xml:space="preserve"> 2. Khoai lang</t>
  </si>
  <si>
    <t xml:space="preserve"> 3. Đậu tương</t>
  </si>
  <si>
    <t xml:space="preserve"> 4. Lạc</t>
  </si>
  <si>
    <t xml:space="preserve"> 5. Rau xanh</t>
  </si>
  <si>
    <t>Chỉ số tháng 11 năm 2015
 so với</t>
  </si>
  <si>
    <t>Chỉ số luỹ kế đến cuối tháng 11 năm 2015 so với cùng kỳ năm trước</t>
  </si>
  <si>
    <t>Thực hiện 10 tháng năm 2015</t>
  </si>
  <si>
    <t>Tháng 11 năm 2015</t>
  </si>
  <si>
    <t>11 tháng năm 2015</t>
  </si>
  <si>
    <t>11 tháng năm 2015 so với  cùng kỳ năm trước (%)</t>
  </si>
  <si>
    <t>Thực hiện 
10 tháng
 năm 2015</t>
  </si>
  <si>
    <t>Tháng 11 
năm 2015</t>
  </si>
  <si>
    <t>11 tháng
 năm 2015</t>
  </si>
  <si>
    <t>11 tháng năm 2015 so với cùng kỳ năm trước (%)</t>
  </si>
  <si>
    <t>Thực hiện
10 tháng 
năm 2015</t>
  </si>
  <si>
    <t>Tháng 11
 năm 2015</t>
  </si>
  <si>
    <t>11 tháng 
năm 2015</t>
  </si>
  <si>
    <t>Đơn vị tính: 1.000USD</t>
  </si>
  <si>
    <t xml:space="preserve"> - Phương tiện vận tải và phụ tùng</t>
  </si>
  <si>
    <t xml:space="preserve"> - Ô tô các loại (gồm cả LKĐB)</t>
  </si>
  <si>
    <t xml:space="preserve"> - Xe máy các loại (gồm cả LKĐB)</t>
  </si>
  <si>
    <t>11 tháng
năm 2015</t>
  </si>
  <si>
    <t>11 tháng 
 năm 2015</t>
  </si>
  <si>
    <t>TÌNH HÌNH SẢN XUẤT NÔNG NGHIỆP</t>
  </si>
  <si>
    <t xml:space="preserve">  Gieo trồng vụ đông (Đến ngày 15/11/2015)</t>
  </si>
  <si>
    <t>Đơn vị tính: Ha</t>
  </si>
  <si>
    <t>I. Phân theo loại hình kinh tế</t>
  </si>
  <si>
    <t>II. Phân theo ngành hoạt động</t>
  </si>
  <si>
    <t>I. VẬN CHUYỂN HÀNG HOÁ - Nghìn tấn</t>
  </si>
  <si>
    <t>II. LUÂN CHUYỂN HÀNG HOÁ - Nghìn tấn.Km</t>
  </si>
  <si>
    <t>I. VẬN CHUYỂN HÀNH KHÁCH - Nghìn hành khách</t>
  </si>
  <si>
    <t>II. LUÂN CHUYỂN HÀNH KHÁCH - Nghìn HK.Km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</si>
</sst>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_(* #,##0.0_);_(* \(#,##0.0\);_(* &quot;-&quot;_);_(@_)"/>
    <numFmt numFmtId="172" formatCode="#,##0.000"/>
    <numFmt numFmtId="173" formatCode="m/d"/>
    <numFmt numFmtId="174" formatCode="m/d/yy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00000"/>
    <numFmt numFmtId="182" formatCode="&quot;$&quot;#,##0.00"/>
    <numFmt numFmtId="183" formatCode="[$-409]dddd\,\ mmmm\ dd\,\ yyyy"/>
    <numFmt numFmtId="184" formatCode="[$-409]h:mm:ss\ AM/PM"/>
    <numFmt numFmtId="185" formatCode="_(* #,##0.0_);_(* \(#,##0.0\);_(* &quot;-&quot;?_);_(@_)"/>
    <numFmt numFmtId="186" formatCode="_(* #,##0.0_);_(* \(#,##0.0\);_(* &quot;-&quot;??_);_(@_)"/>
    <numFmt numFmtId="187" formatCode="_(* #,##0_);_(* \(#,##0\);_(* &quot;-&quot;??_);_(@_)"/>
    <numFmt numFmtId="188" formatCode="#,##0.00;\-#,##0.00"/>
    <numFmt numFmtId="189" formatCode="_(* #,##0_);_(* \(#,##0\);_(* &quot;-&quot;?_);_(@_)"/>
  </numFmts>
  <fonts count="53">
    <font>
      <sz val="10"/>
      <name val=".VnArial"/>
      <family val="0"/>
    </font>
    <font>
      <u val="single"/>
      <sz val="10"/>
      <color indexed="12"/>
      <name val=".VnArial"/>
      <family val="2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.Vn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i/>
      <sz val="13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52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" fillId="0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</cellStyleXfs>
  <cellXfs count="231">
    <xf numFmtId="0" fontId="0" fillId="0" borderId="0" xfId="0" applyAlignment="1">
      <alignment/>
    </xf>
    <xf numFmtId="0" fontId="2" fillId="0" borderId="0" xfId="78">
      <alignment/>
      <protection/>
    </xf>
    <xf numFmtId="0" fontId="0" fillId="0" borderId="0" xfId="0" applyAlignment="1" applyProtection="1">
      <alignment/>
      <protection locked="0"/>
    </xf>
    <xf numFmtId="0" fontId="16" fillId="0" borderId="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4" fontId="14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19" fillId="0" borderId="8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/>
    </xf>
    <xf numFmtId="3" fontId="16" fillId="0" borderId="8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4" fontId="16" fillId="0" borderId="8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/>
    </xf>
    <xf numFmtId="4" fontId="14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21" fillId="0" borderId="0" xfId="0" applyFont="1" applyBorder="1" applyAlignment="1">
      <alignment/>
    </xf>
    <xf numFmtId="4" fontId="1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 vertical="center"/>
    </xf>
    <xf numFmtId="4" fontId="11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/>
    </xf>
    <xf numFmtId="0" fontId="14" fillId="0" borderId="8" xfId="0" applyFont="1" applyBorder="1" applyAlignment="1">
      <alignment/>
    </xf>
    <xf numFmtId="3" fontId="14" fillId="0" borderId="11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/>
    </xf>
    <xf numFmtId="43" fontId="14" fillId="0" borderId="0" xfId="42" applyFont="1" applyAlignment="1">
      <alignment/>
    </xf>
    <xf numFmtId="2" fontId="1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left"/>
    </xf>
    <xf numFmtId="3" fontId="13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left" indent="1"/>
    </xf>
    <xf numFmtId="3" fontId="14" fillId="0" borderId="11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2" fontId="14" fillId="0" borderId="12" xfId="0" applyNumberFormat="1" applyFont="1" applyBorder="1" applyAlignment="1">
      <alignment horizontal="left" indent="1"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left"/>
    </xf>
    <xf numFmtId="2" fontId="14" fillId="0" borderId="11" xfId="0" applyNumberFormat="1" applyFont="1" applyBorder="1" applyAlignment="1">
      <alignment/>
    </xf>
    <xf numFmtId="0" fontId="14" fillId="0" borderId="11" xfId="0" applyNumberFormat="1" applyFont="1" applyBorder="1" applyAlignment="1">
      <alignment/>
    </xf>
    <xf numFmtId="0" fontId="14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right" wrapText="1"/>
    </xf>
    <xf numFmtId="2" fontId="10" fillId="0" borderId="11" xfId="0" applyNumberFormat="1" applyFont="1" applyBorder="1" applyAlignment="1">
      <alignment horizontal="left"/>
    </xf>
    <xf numFmtId="3" fontId="10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left"/>
    </xf>
    <xf numFmtId="3" fontId="14" fillId="0" borderId="11" xfId="0" applyNumberFormat="1" applyFont="1" applyBorder="1" applyAlignment="1">
      <alignment horizontal="right" wrapText="1"/>
    </xf>
    <xf numFmtId="2" fontId="15" fillId="0" borderId="11" xfId="0" applyNumberFormat="1" applyFont="1" applyBorder="1" applyAlignment="1">
      <alignment horizontal="left"/>
    </xf>
    <xf numFmtId="3" fontId="15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right"/>
    </xf>
    <xf numFmtId="0" fontId="17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43" fontId="12" fillId="0" borderId="0" xfId="42" applyFont="1" applyAlignment="1">
      <alignment/>
    </xf>
    <xf numFmtId="49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left" indent="1"/>
    </xf>
    <xf numFmtId="49" fontId="10" fillId="0" borderId="12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14" fillId="0" borderId="11" xfId="0" applyNumberFormat="1" applyFont="1" applyBorder="1" applyAlignment="1">
      <alignment horizontal="left" indent="1"/>
    </xf>
    <xf numFmtId="0" fontId="15" fillId="0" borderId="11" xfId="0" applyNumberFormat="1" applyFont="1" applyBorder="1" applyAlignment="1">
      <alignment horizontal="left" indent="3"/>
    </xf>
    <xf numFmtId="4" fontId="15" fillId="0" borderId="11" xfId="0" applyNumberFormat="1" applyFont="1" applyBorder="1" applyAlignment="1">
      <alignment horizontal="right"/>
    </xf>
    <xf numFmtId="4" fontId="14" fillId="0" borderId="11" xfId="42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left" indent="1"/>
    </xf>
    <xf numFmtId="4" fontId="10" fillId="0" borderId="11" xfId="0" applyNumberFormat="1" applyFont="1" applyBorder="1" applyAlignment="1">
      <alignment horizontal="right"/>
    </xf>
    <xf numFmtId="0" fontId="14" fillId="0" borderId="12" xfId="0" applyFont="1" applyBorder="1" applyAlignment="1">
      <alignment/>
    </xf>
    <xf numFmtId="4" fontId="14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left" indent="1"/>
    </xf>
    <xf numFmtId="0" fontId="14" fillId="0" borderId="12" xfId="0" applyFont="1" applyBorder="1" applyAlignment="1">
      <alignment horizontal="left" indent="1"/>
    </xf>
    <xf numFmtId="165" fontId="10" fillId="0" borderId="11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0" fontId="14" fillId="0" borderId="0" xfId="0" applyFont="1" applyBorder="1" applyAlignment="1" quotePrefix="1">
      <alignment/>
    </xf>
    <xf numFmtId="0" fontId="14" fillId="0" borderId="0" xfId="0" applyFont="1" applyBorder="1" applyAlignment="1" quotePrefix="1">
      <alignment horizontal="center"/>
    </xf>
    <xf numFmtId="0" fontId="14" fillId="0" borderId="0" xfId="0" applyFont="1" applyAlignment="1">
      <alignment vertical="center"/>
    </xf>
    <xf numFmtId="43" fontId="10" fillId="0" borderId="0" xfId="42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42" applyFont="1" applyAlignment="1">
      <alignment/>
    </xf>
    <xf numFmtId="3" fontId="14" fillId="0" borderId="0" xfId="0" applyNumberFormat="1" applyFont="1" applyBorder="1" applyAlignment="1">
      <alignment/>
    </xf>
    <xf numFmtId="43" fontId="11" fillId="0" borderId="0" xfId="42" applyFont="1" applyAlignment="1">
      <alignment/>
    </xf>
    <xf numFmtId="4" fontId="14" fillId="0" borderId="0" xfId="0" applyNumberFormat="1" applyFont="1" applyAlignment="1">
      <alignment vertical="center"/>
    </xf>
    <xf numFmtId="43" fontId="12" fillId="0" borderId="0" xfId="42" applyFont="1" applyAlignment="1">
      <alignment vertical="center"/>
    </xf>
    <xf numFmtId="187" fontId="12" fillId="0" borderId="0" xfId="42" applyNumberFormat="1" applyFont="1" applyAlignment="1">
      <alignment vertical="center"/>
    </xf>
    <xf numFmtId="187" fontId="12" fillId="0" borderId="0" xfId="42" applyNumberFormat="1" applyFont="1" applyAlignment="1">
      <alignment/>
    </xf>
    <xf numFmtId="187" fontId="14" fillId="0" borderId="0" xfId="42" applyNumberFormat="1" applyFont="1" applyAlignment="1">
      <alignment vertical="center"/>
    </xf>
    <xf numFmtId="187" fontId="14" fillId="0" borderId="0" xfId="42" applyNumberFormat="1" applyFont="1" applyAlignment="1">
      <alignment/>
    </xf>
    <xf numFmtId="187" fontId="10" fillId="0" borderId="0" xfId="42" applyNumberFormat="1" applyFont="1" applyAlignment="1">
      <alignment horizontal="center" vertical="center" wrapText="1"/>
    </xf>
    <xf numFmtId="187" fontId="10" fillId="0" borderId="0" xfId="42" applyNumberFormat="1" applyFont="1" applyAlignment="1">
      <alignment/>
    </xf>
    <xf numFmtId="2" fontId="14" fillId="0" borderId="11" xfId="0" applyNumberFormat="1" applyFont="1" applyBorder="1" applyAlignment="1" quotePrefix="1">
      <alignment horizontal="left" indent="1"/>
    </xf>
    <xf numFmtId="0" fontId="16" fillId="0" borderId="14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indent="1"/>
    </xf>
    <xf numFmtId="0" fontId="17" fillId="0" borderId="0" xfId="0" applyFont="1" applyBorder="1" applyAlignment="1">
      <alignment horizontal="center" vertical="top" wrapText="1"/>
    </xf>
    <xf numFmtId="43" fontId="12" fillId="0" borderId="0" xfId="42" applyFont="1" applyBorder="1" applyAlignment="1">
      <alignment/>
    </xf>
    <xf numFmtId="4" fontId="16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right"/>
    </xf>
    <xf numFmtId="43" fontId="21" fillId="0" borderId="0" xfId="42" applyFont="1" applyBorder="1" applyAlignment="1">
      <alignment/>
    </xf>
    <xf numFmtId="2" fontId="22" fillId="0" borderId="0" xfId="0" applyNumberFormat="1" applyFont="1" applyBorder="1" applyAlignment="1">
      <alignment horizontal="right"/>
    </xf>
    <xf numFmtId="187" fontId="11" fillId="0" borderId="0" xfId="42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43" fontId="12" fillId="0" borderId="0" xfId="42" applyNumberFormat="1" applyFont="1" applyAlignment="1">
      <alignment/>
    </xf>
    <xf numFmtId="0" fontId="16" fillId="0" borderId="0" xfId="0" applyFont="1" applyBorder="1" applyAlignment="1">
      <alignment/>
    </xf>
    <xf numFmtId="0" fontId="10" fillId="0" borderId="13" xfId="0" applyNumberFormat="1" applyFont="1" applyBorder="1" applyAlignment="1">
      <alignment horizontal="left" indent="3"/>
    </xf>
    <xf numFmtId="0" fontId="1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3" fontId="10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10" fillId="0" borderId="13" xfId="0" applyNumberFormat="1" applyFont="1" applyBorder="1" applyAlignment="1">
      <alignment horizontal="right" wrapText="1"/>
    </xf>
    <xf numFmtId="4" fontId="14" fillId="0" borderId="11" xfId="0" applyNumberFormat="1" applyFont="1" applyBorder="1" applyAlignment="1">
      <alignment horizontal="right" wrapText="1"/>
    </xf>
    <xf numFmtId="4" fontId="15" fillId="0" borderId="11" xfId="0" applyNumberFormat="1" applyFont="1" applyBorder="1" applyAlignment="1">
      <alignment horizontal="right" wrapText="1"/>
    </xf>
    <xf numFmtId="4" fontId="10" fillId="0" borderId="11" xfId="0" applyNumberFormat="1" applyFont="1" applyBorder="1" applyAlignment="1">
      <alignment vertical="center"/>
    </xf>
    <xf numFmtId="2" fontId="12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4" fillId="0" borderId="15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2" fontId="14" fillId="0" borderId="15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2" fontId="13" fillId="0" borderId="15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/>
    </xf>
    <xf numFmtId="2" fontId="14" fillId="0" borderId="16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right"/>
    </xf>
    <xf numFmtId="2" fontId="14" fillId="0" borderId="11" xfId="0" applyNumberFormat="1" applyFont="1" applyBorder="1" applyAlignment="1">
      <alignment horizontal="left" indent="2"/>
    </xf>
    <xf numFmtId="2" fontId="14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6" fillId="0" borderId="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0" fillId="0" borderId="8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8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3" fontId="16" fillId="0" borderId="16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/>
    </xf>
    <xf numFmtId="4" fontId="16" fillId="0" borderId="17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38" fillId="0" borderId="9" xfId="0" applyFont="1" applyBorder="1" applyAlignment="1">
      <alignment horizontal="right" vertical="top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6.625" style="4" customWidth="1"/>
    <col min="2" max="2" width="13.75390625" style="19" customWidth="1"/>
    <col min="3" max="3" width="13.75390625" style="45" customWidth="1"/>
    <col min="4" max="4" width="13.75390625" style="12" customWidth="1"/>
    <col min="5" max="5" width="12.75390625" style="12" customWidth="1"/>
    <col min="6" max="6" width="13.875" style="89" customWidth="1"/>
    <col min="7" max="7" width="9.125" style="4" customWidth="1"/>
    <col min="8" max="8" width="9.125" style="89" customWidth="1"/>
    <col min="9" max="16384" width="9.125" style="4" customWidth="1"/>
  </cols>
  <sheetData>
    <row r="1" spans="1:8" s="10" customFormat="1" ht="24.75" customHeight="1">
      <c r="A1" s="183" t="s">
        <v>146</v>
      </c>
      <c r="B1" s="183"/>
      <c r="C1" s="183"/>
      <c r="D1" s="183"/>
      <c r="E1" s="142"/>
      <c r="F1" s="143"/>
      <c r="H1" s="143"/>
    </row>
    <row r="2" spans="1:8" s="10" customFormat="1" ht="24.75" customHeight="1">
      <c r="A2" s="183"/>
      <c r="B2" s="183"/>
      <c r="C2" s="183"/>
      <c r="D2" s="183"/>
      <c r="E2" s="142"/>
      <c r="F2" s="143"/>
      <c r="H2" s="143"/>
    </row>
    <row r="3" spans="1:8" s="10" customFormat="1" ht="19.5" customHeight="1">
      <c r="A3" s="86"/>
      <c r="B3" s="230" t="s">
        <v>148</v>
      </c>
      <c r="C3" s="230"/>
      <c r="D3" s="230"/>
      <c r="E3" s="142"/>
      <c r="F3" s="143"/>
      <c r="H3" s="143"/>
    </row>
    <row r="4" spans="1:5" ht="66" customHeight="1">
      <c r="A4" s="54"/>
      <c r="B4" s="23" t="s">
        <v>111</v>
      </c>
      <c r="C4" s="23" t="s">
        <v>112</v>
      </c>
      <c r="D4" s="25" t="s">
        <v>113</v>
      </c>
      <c r="E4" s="144"/>
    </row>
    <row r="5" spans="1:8" s="43" customFormat="1" ht="30" customHeight="1">
      <c r="A5" s="174" t="s">
        <v>147</v>
      </c>
      <c r="B5" s="175"/>
      <c r="C5" s="176"/>
      <c r="D5" s="177"/>
      <c r="E5" s="145"/>
      <c r="F5" s="146"/>
      <c r="H5" s="146"/>
    </row>
    <row r="6" spans="1:8" s="10" customFormat="1" ht="30" customHeight="1">
      <c r="A6" s="181" t="s">
        <v>122</v>
      </c>
      <c r="B6" s="55">
        <v>11336</v>
      </c>
      <c r="C6" s="55">
        <v>11392</v>
      </c>
      <c r="D6" s="182">
        <f>+C6/B6*100</f>
        <v>100.4940014114326</v>
      </c>
      <c r="E6" s="147"/>
      <c r="F6" s="143"/>
      <c r="H6" s="143"/>
    </row>
    <row r="7" spans="1:8" s="10" customFormat="1" ht="30" customHeight="1">
      <c r="A7" s="181" t="s">
        <v>123</v>
      </c>
      <c r="B7" s="55">
        <v>1755</v>
      </c>
      <c r="C7" s="55">
        <v>1795</v>
      </c>
      <c r="D7" s="182">
        <v>102.33</v>
      </c>
      <c r="E7" s="147"/>
      <c r="F7" s="143"/>
      <c r="H7" s="143"/>
    </row>
    <row r="8" spans="1:8" s="10" customFormat="1" ht="30" customHeight="1">
      <c r="A8" s="181" t="s">
        <v>124</v>
      </c>
      <c r="B8" s="55">
        <v>2049</v>
      </c>
      <c r="C8" s="55">
        <v>1962</v>
      </c>
      <c r="D8" s="182">
        <v>95.73</v>
      </c>
      <c r="E8" s="147"/>
      <c r="F8" s="143"/>
      <c r="H8" s="143"/>
    </row>
    <row r="9" spans="1:8" s="10" customFormat="1" ht="30" customHeight="1">
      <c r="A9" s="181" t="s">
        <v>125</v>
      </c>
      <c r="B9" s="55">
        <v>196</v>
      </c>
      <c r="C9" s="55">
        <v>259</v>
      </c>
      <c r="D9" s="182">
        <v>132.62</v>
      </c>
      <c r="E9" s="147"/>
      <c r="F9" s="143"/>
      <c r="H9" s="143"/>
    </row>
    <row r="10" spans="1:8" s="10" customFormat="1" ht="30" customHeight="1">
      <c r="A10" s="181" t="s">
        <v>126</v>
      </c>
      <c r="B10" s="55">
        <v>4260</v>
      </c>
      <c r="C10" s="55">
        <v>4043</v>
      </c>
      <c r="D10" s="182">
        <v>94.92</v>
      </c>
      <c r="E10" s="147"/>
      <c r="F10" s="143"/>
      <c r="H10" s="143"/>
    </row>
    <row r="11" spans="1:8" s="10" customFormat="1" ht="30" customHeight="1">
      <c r="A11" s="178"/>
      <c r="B11" s="179"/>
      <c r="C11" s="179"/>
      <c r="D11" s="180"/>
      <c r="E11" s="147"/>
      <c r="F11" s="143"/>
      <c r="H11" s="143"/>
    </row>
    <row r="12" spans="1:5" ht="27" customHeight="1">
      <c r="A12" s="121"/>
      <c r="B12" s="122"/>
      <c r="C12" s="30"/>
      <c r="D12" s="26"/>
      <c r="E12" s="26"/>
    </row>
    <row r="13" spans="1:5" ht="27" customHeight="1">
      <c r="A13" s="121"/>
      <c r="B13" s="122"/>
      <c r="C13" s="30"/>
      <c r="D13" s="26"/>
      <c r="E13" s="26"/>
    </row>
    <row r="14" spans="1:5" ht="27" customHeight="1">
      <c r="A14" s="121"/>
      <c r="B14" s="122"/>
      <c r="C14" s="30"/>
      <c r="D14" s="26"/>
      <c r="E14" s="26"/>
    </row>
    <row r="15" spans="1:5" ht="27" customHeight="1">
      <c r="A15" s="121"/>
      <c r="B15" s="122"/>
      <c r="C15" s="30"/>
      <c r="D15" s="26"/>
      <c r="E15" s="26"/>
    </row>
    <row r="16" spans="1:5" ht="27" customHeight="1">
      <c r="A16" s="121"/>
      <c r="B16" s="122"/>
      <c r="C16" s="30"/>
      <c r="D16" s="26"/>
      <c r="E16" s="26"/>
    </row>
    <row r="17" spans="1:5" ht="27" customHeight="1">
      <c r="A17" s="121"/>
      <c r="B17" s="122"/>
      <c r="C17" s="30"/>
      <c r="D17" s="26"/>
      <c r="E17" s="26"/>
    </row>
    <row r="18" spans="1:5" ht="27" customHeight="1">
      <c r="A18" s="121"/>
      <c r="B18" s="122"/>
      <c r="C18" s="30"/>
      <c r="D18" s="26"/>
      <c r="E18" s="26"/>
    </row>
    <row r="19" spans="1:5" ht="27" customHeight="1">
      <c r="A19" s="121"/>
      <c r="B19" s="122"/>
      <c r="C19" s="30"/>
      <c r="D19" s="26"/>
      <c r="E19" s="26"/>
    </row>
    <row r="20" spans="1:5" ht="27" customHeight="1">
      <c r="A20" s="121"/>
      <c r="B20" s="122"/>
      <c r="C20" s="30"/>
      <c r="D20" s="26"/>
      <c r="E20" s="26"/>
    </row>
    <row r="21" spans="1:5" ht="27" customHeight="1">
      <c r="A21" s="121"/>
      <c r="B21" s="122"/>
      <c r="C21" s="30"/>
      <c r="D21" s="26"/>
      <c r="E21" s="26"/>
    </row>
    <row r="22" spans="1:5" ht="27" customHeight="1">
      <c r="A22" s="121"/>
      <c r="B22" s="122"/>
      <c r="C22" s="30"/>
      <c r="D22" s="26"/>
      <c r="E22" s="26"/>
    </row>
    <row r="23" spans="1:5" ht="27" customHeight="1">
      <c r="A23" s="121"/>
      <c r="B23" s="122"/>
      <c r="C23" s="30"/>
      <c r="D23" s="26"/>
      <c r="E23" s="26"/>
    </row>
    <row r="24" spans="1:5" ht="27" customHeight="1">
      <c r="A24" s="121"/>
      <c r="B24" s="122"/>
      <c r="C24" s="30"/>
      <c r="D24" s="26"/>
      <c r="E24" s="26"/>
    </row>
    <row r="25" spans="1:5" ht="27" customHeight="1">
      <c r="A25" s="121"/>
      <c r="B25" s="122"/>
      <c r="C25" s="30"/>
      <c r="D25" s="26"/>
      <c r="E25" s="26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.75" customHeight="1"/>
    <row r="56" spans="1:5" ht="15.75">
      <c r="A56" s="11"/>
      <c r="B56" s="20"/>
      <c r="C56" s="46"/>
      <c r="D56" s="15"/>
      <c r="E56" s="15"/>
    </row>
    <row r="57" spans="2:8" s="11" customFormat="1" ht="15.75">
      <c r="B57" s="20"/>
      <c r="C57" s="46"/>
      <c r="D57" s="15"/>
      <c r="E57" s="15"/>
      <c r="F57" s="58"/>
      <c r="H57" s="58"/>
    </row>
    <row r="58" spans="2:8" s="11" customFormat="1" ht="15.75">
      <c r="B58" s="20"/>
      <c r="C58" s="46"/>
      <c r="D58" s="15"/>
      <c r="E58" s="15"/>
      <c r="F58" s="58"/>
      <c r="H58" s="58"/>
    </row>
    <row r="59" spans="2:8" s="11" customFormat="1" ht="15.75">
      <c r="B59" s="20"/>
      <c r="C59" s="46"/>
      <c r="D59" s="15"/>
      <c r="E59" s="15"/>
      <c r="F59" s="58"/>
      <c r="H59" s="58"/>
    </row>
    <row r="60" spans="2:8" s="11" customFormat="1" ht="15.75">
      <c r="B60" s="20"/>
      <c r="C60" s="46"/>
      <c r="D60" s="15"/>
      <c r="E60" s="15"/>
      <c r="F60" s="58"/>
      <c r="H60" s="58"/>
    </row>
    <row r="61" spans="2:8" s="11" customFormat="1" ht="15.75">
      <c r="B61" s="20"/>
      <c r="C61" s="46"/>
      <c r="D61" s="15"/>
      <c r="E61" s="15"/>
      <c r="F61" s="58"/>
      <c r="H61" s="58"/>
    </row>
    <row r="62" spans="2:8" s="11" customFormat="1" ht="15.75">
      <c r="B62" s="20"/>
      <c r="C62" s="46"/>
      <c r="D62" s="15"/>
      <c r="E62" s="15"/>
      <c r="F62" s="58"/>
      <c r="H62" s="58"/>
    </row>
    <row r="63" spans="2:8" s="11" customFormat="1" ht="15.75">
      <c r="B63" s="20"/>
      <c r="C63" s="46"/>
      <c r="D63" s="15"/>
      <c r="E63" s="15"/>
      <c r="F63" s="58"/>
      <c r="H63" s="58"/>
    </row>
    <row r="64" spans="2:8" s="11" customFormat="1" ht="15.75">
      <c r="B64" s="20"/>
      <c r="C64" s="46"/>
      <c r="D64" s="15"/>
      <c r="E64" s="15"/>
      <c r="F64" s="58"/>
      <c r="H64" s="58"/>
    </row>
    <row r="65" spans="2:8" s="11" customFormat="1" ht="15.75">
      <c r="B65" s="20"/>
      <c r="C65" s="46"/>
      <c r="D65" s="15"/>
      <c r="E65" s="15"/>
      <c r="F65" s="58"/>
      <c r="H65" s="58"/>
    </row>
    <row r="66" spans="2:8" s="11" customFormat="1" ht="15.75">
      <c r="B66" s="20"/>
      <c r="C66" s="46"/>
      <c r="D66" s="15"/>
      <c r="E66" s="15"/>
      <c r="F66" s="58"/>
      <c r="H66" s="58"/>
    </row>
    <row r="67" spans="2:8" s="11" customFormat="1" ht="15.75">
      <c r="B67" s="20"/>
      <c r="C67" s="46"/>
      <c r="D67" s="15"/>
      <c r="E67" s="15"/>
      <c r="F67" s="58"/>
      <c r="H67" s="58"/>
    </row>
    <row r="68" spans="2:8" s="11" customFormat="1" ht="15.75">
      <c r="B68" s="20"/>
      <c r="C68" s="46"/>
      <c r="D68" s="15"/>
      <c r="E68" s="15"/>
      <c r="F68" s="58"/>
      <c r="H68" s="58"/>
    </row>
    <row r="69" spans="2:8" s="11" customFormat="1" ht="15.75">
      <c r="B69" s="20"/>
      <c r="C69" s="46"/>
      <c r="D69" s="15"/>
      <c r="E69" s="15"/>
      <c r="F69" s="58"/>
      <c r="H69" s="58"/>
    </row>
    <row r="70" spans="2:8" s="11" customFormat="1" ht="15.75">
      <c r="B70" s="20"/>
      <c r="C70" s="46"/>
      <c r="D70" s="15"/>
      <c r="E70" s="15"/>
      <c r="F70" s="58"/>
      <c r="H70" s="58"/>
    </row>
    <row r="71" spans="2:8" s="11" customFormat="1" ht="15.75">
      <c r="B71" s="20"/>
      <c r="C71" s="46"/>
      <c r="D71" s="15"/>
      <c r="E71" s="15"/>
      <c r="F71" s="58"/>
      <c r="H71" s="58"/>
    </row>
    <row r="72" spans="2:8" s="11" customFormat="1" ht="15.75">
      <c r="B72" s="20"/>
      <c r="C72" s="46"/>
      <c r="D72" s="15"/>
      <c r="E72" s="15"/>
      <c r="F72" s="58"/>
      <c r="H72" s="58"/>
    </row>
    <row r="73" spans="2:8" s="11" customFormat="1" ht="15.75">
      <c r="B73" s="20"/>
      <c r="C73" s="46"/>
      <c r="D73" s="15"/>
      <c r="E73" s="15"/>
      <c r="F73" s="58"/>
      <c r="H73" s="58"/>
    </row>
    <row r="74" spans="2:8" s="11" customFormat="1" ht="15.75">
      <c r="B74" s="20"/>
      <c r="C74" s="46"/>
      <c r="D74" s="15"/>
      <c r="E74" s="15"/>
      <c r="F74" s="58"/>
      <c r="H74" s="58"/>
    </row>
    <row r="75" spans="2:8" s="11" customFormat="1" ht="15.75">
      <c r="B75" s="20"/>
      <c r="C75" s="46"/>
      <c r="D75" s="15"/>
      <c r="E75" s="15"/>
      <c r="F75" s="58"/>
      <c r="H75" s="58"/>
    </row>
    <row r="76" spans="2:8" s="11" customFormat="1" ht="15.75">
      <c r="B76" s="20"/>
      <c r="C76" s="46"/>
      <c r="D76" s="15"/>
      <c r="E76" s="15"/>
      <c r="F76" s="58"/>
      <c r="H76" s="58"/>
    </row>
    <row r="77" spans="2:8" s="11" customFormat="1" ht="15.75">
      <c r="B77" s="20"/>
      <c r="C77" s="46"/>
      <c r="D77" s="15"/>
      <c r="E77" s="15"/>
      <c r="F77" s="58"/>
      <c r="H77" s="58"/>
    </row>
    <row r="78" spans="2:8" s="11" customFormat="1" ht="15.75">
      <c r="B78" s="20"/>
      <c r="C78" s="46"/>
      <c r="D78" s="15"/>
      <c r="E78" s="15"/>
      <c r="F78" s="58"/>
      <c r="H78" s="58"/>
    </row>
    <row r="79" spans="2:8" s="11" customFormat="1" ht="15.75">
      <c r="B79" s="20"/>
      <c r="C79" s="46"/>
      <c r="D79" s="15"/>
      <c r="E79" s="15"/>
      <c r="F79" s="58"/>
      <c r="H79" s="58"/>
    </row>
    <row r="80" spans="2:8" s="11" customFormat="1" ht="15.75">
      <c r="B80" s="20"/>
      <c r="C80" s="46"/>
      <c r="D80" s="15"/>
      <c r="E80" s="15"/>
      <c r="F80" s="58"/>
      <c r="H80" s="58"/>
    </row>
    <row r="81" spans="2:8" s="11" customFormat="1" ht="15.75">
      <c r="B81" s="20"/>
      <c r="C81" s="46"/>
      <c r="D81" s="15"/>
      <c r="E81" s="15"/>
      <c r="F81" s="58"/>
      <c r="H81" s="58"/>
    </row>
    <row r="82" spans="2:8" s="11" customFormat="1" ht="15.75">
      <c r="B82" s="20"/>
      <c r="C82" s="46"/>
      <c r="D82" s="15"/>
      <c r="E82" s="15"/>
      <c r="F82" s="58"/>
      <c r="H82" s="58"/>
    </row>
    <row r="83" spans="2:8" s="11" customFormat="1" ht="15.75">
      <c r="B83" s="20"/>
      <c r="C83" s="46"/>
      <c r="D83" s="15"/>
      <c r="E83" s="15"/>
      <c r="F83" s="58"/>
      <c r="H83" s="58"/>
    </row>
    <row r="84" spans="2:8" s="11" customFormat="1" ht="15.75">
      <c r="B84" s="20"/>
      <c r="C84" s="46"/>
      <c r="D84" s="15"/>
      <c r="E84" s="15"/>
      <c r="F84" s="58"/>
      <c r="H84" s="58"/>
    </row>
    <row r="85" spans="2:8" s="11" customFormat="1" ht="15.75">
      <c r="B85" s="20"/>
      <c r="C85" s="46"/>
      <c r="D85" s="15"/>
      <c r="E85" s="15"/>
      <c r="F85" s="58"/>
      <c r="H85" s="58"/>
    </row>
    <row r="86" spans="2:8" s="11" customFormat="1" ht="15.75">
      <c r="B86" s="20"/>
      <c r="C86" s="46"/>
      <c r="D86" s="15"/>
      <c r="E86" s="15"/>
      <c r="F86" s="58"/>
      <c r="H86" s="58"/>
    </row>
    <row r="87" spans="2:8" s="11" customFormat="1" ht="15.75">
      <c r="B87" s="20"/>
      <c r="C87" s="46"/>
      <c r="D87" s="15"/>
      <c r="E87" s="15"/>
      <c r="F87" s="58"/>
      <c r="H87" s="58"/>
    </row>
    <row r="88" spans="2:8" s="11" customFormat="1" ht="15.75">
      <c r="B88" s="20"/>
      <c r="C88" s="46"/>
      <c r="D88" s="15"/>
      <c r="E88" s="15"/>
      <c r="F88" s="58"/>
      <c r="H88" s="58"/>
    </row>
    <row r="89" spans="2:8" s="11" customFormat="1" ht="15.75">
      <c r="B89" s="20"/>
      <c r="C89" s="46"/>
      <c r="D89" s="15"/>
      <c r="E89" s="15"/>
      <c r="F89" s="58"/>
      <c r="H89" s="58"/>
    </row>
    <row r="90" spans="2:8" s="11" customFormat="1" ht="15.75">
      <c r="B90" s="20"/>
      <c r="C90" s="46"/>
      <c r="D90" s="15"/>
      <c r="E90" s="15"/>
      <c r="F90" s="58"/>
      <c r="H90" s="58"/>
    </row>
    <row r="91" spans="2:8" s="11" customFormat="1" ht="15.75">
      <c r="B91" s="20"/>
      <c r="C91" s="46"/>
      <c r="D91" s="15"/>
      <c r="E91" s="15"/>
      <c r="F91" s="58"/>
      <c r="H91" s="58"/>
    </row>
    <row r="92" spans="2:8" s="11" customFormat="1" ht="15.75">
      <c r="B92" s="20"/>
      <c r="C92" s="46"/>
      <c r="D92" s="15"/>
      <c r="E92" s="15"/>
      <c r="F92" s="58"/>
      <c r="H92" s="58"/>
    </row>
    <row r="93" spans="2:8" s="11" customFormat="1" ht="15.75">
      <c r="B93" s="20"/>
      <c r="C93" s="46"/>
      <c r="D93" s="15"/>
      <c r="E93" s="15"/>
      <c r="F93" s="58"/>
      <c r="H93" s="58"/>
    </row>
    <row r="94" spans="2:8" s="11" customFormat="1" ht="15.75">
      <c r="B94" s="20"/>
      <c r="C94" s="46"/>
      <c r="D94" s="15"/>
      <c r="E94" s="15"/>
      <c r="F94" s="58"/>
      <c r="H94" s="58"/>
    </row>
    <row r="95" spans="2:8" s="11" customFormat="1" ht="15.75">
      <c r="B95" s="20"/>
      <c r="C95" s="46"/>
      <c r="D95" s="15"/>
      <c r="E95" s="15"/>
      <c r="F95" s="58"/>
      <c r="H95" s="58"/>
    </row>
    <row r="96" spans="2:8" s="11" customFormat="1" ht="15.75">
      <c r="B96" s="20"/>
      <c r="C96" s="46"/>
      <c r="D96" s="15"/>
      <c r="E96" s="15"/>
      <c r="F96" s="58"/>
      <c r="H96" s="58"/>
    </row>
    <row r="97" spans="2:8" s="11" customFormat="1" ht="15.75">
      <c r="B97" s="20"/>
      <c r="C97" s="46"/>
      <c r="D97" s="15"/>
      <c r="E97" s="15"/>
      <c r="F97" s="58"/>
      <c r="H97" s="58"/>
    </row>
    <row r="98" spans="2:8" s="11" customFormat="1" ht="15.75">
      <c r="B98" s="20"/>
      <c r="C98" s="46"/>
      <c r="D98" s="15"/>
      <c r="E98" s="15"/>
      <c r="F98" s="58"/>
      <c r="H98" s="58"/>
    </row>
    <row r="99" spans="2:8" s="11" customFormat="1" ht="15.75">
      <c r="B99" s="20"/>
      <c r="C99" s="46"/>
      <c r="D99" s="15"/>
      <c r="E99" s="15"/>
      <c r="F99" s="58"/>
      <c r="H99" s="58"/>
    </row>
    <row r="100" spans="2:8" s="11" customFormat="1" ht="15.75">
      <c r="B100" s="20"/>
      <c r="C100" s="46"/>
      <c r="D100" s="15"/>
      <c r="E100" s="15"/>
      <c r="F100" s="58"/>
      <c r="H100" s="58"/>
    </row>
    <row r="101" spans="1:8" s="11" customFormat="1" ht="15.75">
      <c r="A101" s="4"/>
      <c r="B101" s="19"/>
      <c r="C101" s="45"/>
      <c r="D101" s="12"/>
      <c r="E101" s="12"/>
      <c r="F101" s="58"/>
      <c r="H101" s="58"/>
    </row>
  </sheetData>
  <sheetProtection/>
  <mergeCells count="3">
    <mergeCell ref="A1:D1"/>
    <mergeCell ref="A2:D2"/>
    <mergeCell ref="B3:D3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spans="1:3" ht="12.75">
      <c r="A1"/>
      <c r="C1" s="2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6.125" style="22" customWidth="1"/>
    <col min="2" max="4" width="14.75390625" style="4" customWidth="1"/>
    <col min="5" max="16384" width="9.125" style="4" customWidth="1"/>
  </cols>
  <sheetData>
    <row r="1" spans="1:4" s="6" customFormat="1" ht="49.5" customHeight="1">
      <c r="A1" s="188" t="s">
        <v>110</v>
      </c>
      <c r="B1" s="188"/>
      <c r="C1" s="188"/>
      <c r="D1" s="188"/>
    </row>
    <row r="2" spans="3:4" ht="24.75" customHeight="1">
      <c r="C2" s="189" t="s">
        <v>57</v>
      </c>
      <c r="D2" s="190"/>
    </row>
    <row r="3" spans="1:4" ht="39.75" customHeight="1">
      <c r="A3" s="191"/>
      <c r="B3" s="184" t="s">
        <v>127</v>
      </c>
      <c r="C3" s="185"/>
      <c r="D3" s="186" t="s">
        <v>128</v>
      </c>
    </row>
    <row r="4" spans="1:4" ht="39.75" customHeight="1">
      <c r="A4" s="192"/>
      <c r="B4" s="3" t="s">
        <v>80</v>
      </c>
      <c r="C4" s="140" t="s">
        <v>99</v>
      </c>
      <c r="D4" s="187"/>
    </row>
    <row r="5" spans="1:4" ht="30" customHeight="1">
      <c r="A5" s="90" t="s">
        <v>56</v>
      </c>
      <c r="B5" s="109">
        <v>101.77</v>
      </c>
      <c r="C5" s="109">
        <v>101.19</v>
      </c>
      <c r="D5" s="109">
        <v>102.47</v>
      </c>
    </row>
    <row r="6" spans="1:4" s="18" customFormat="1" ht="30" customHeight="1">
      <c r="A6" s="92" t="s">
        <v>26</v>
      </c>
      <c r="B6" s="109">
        <v>103.88</v>
      </c>
      <c r="C6" s="109">
        <v>110.91</v>
      </c>
      <c r="D6" s="109">
        <v>118.48</v>
      </c>
    </row>
    <row r="7" spans="1:4" ht="30" customHeight="1">
      <c r="A7" s="95" t="s">
        <v>27</v>
      </c>
      <c r="B7" s="85">
        <v>103.88</v>
      </c>
      <c r="C7" s="85">
        <v>110.91</v>
      </c>
      <c r="D7" s="85">
        <v>118.48</v>
      </c>
    </row>
    <row r="8" spans="1:4" s="18" customFormat="1" ht="30" customHeight="1">
      <c r="A8" s="92" t="s">
        <v>28</v>
      </c>
      <c r="B8" s="109">
        <v>101.78</v>
      </c>
      <c r="C8" s="109">
        <v>101.14</v>
      </c>
      <c r="D8" s="109">
        <v>102.43</v>
      </c>
    </row>
    <row r="9" spans="1:4" ht="30" customHeight="1">
      <c r="A9" s="95" t="s">
        <v>29</v>
      </c>
      <c r="B9" s="85">
        <v>107.8</v>
      </c>
      <c r="C9" s="85">
        <v>82.37</v>
      </c>
      <c r="D9" s="85">
        <v>118.69</v>
      </c>
    </row>
    <row r="10" spans="1:4" ht="30" customHeight="1">
      <c r="A10" s="95" t="s">
        <v>30</v>
      </c>
      <c r="B10" s="85">
        <v>106.04</v>
      </c>
      <c r="C10" s="85">
        <v>111.3</v>
      </c>
      <c r="D10" s="85">
        <v>97.34</v>
      </c>
    </row>
    <row r="11" spans="1:4" ht="30" customHeight="1">
      <c r="A11" s="95" t="s">
        <v>31</v>
      </c>
      <c r="B11" s="85">
        <v>105.52</v>
      </c>
      <c r="C11" s="85">
        <v>106.78</v>
      </c>
      <c r="D11" s="85">
        <v>108.71</v>
      </c>
    </row>
    <row r="12" spans="1:4" ht="30" customHeight="1">
      <c r="A12" s="95" t="s">
        <v>32</v>
      </c>
      <c r="B12" s="85">
        <v>102.85</v>
      </c>
      <c r="C12" s="85">
        <v>106.74</v>
      </c>
      <c r="D12" s="85">
        <v>103.07</v>
      </c>
    </row>
    <row r="13" spans="1:4" ht="30" customHeight="1">
      <c r="A13" s="95" t="s">
        <v>33</v>
      </c>
      <c r="B13" s="85">
        <v>101.7</v>
      </c>
      <c r="C13" s="85">
        <v>151.22</v>
      </c>
      <c r="D13" s="85">
        <v>159.98</v>
      </c>
    </row>
    <row r="14" spans="1:4" ht="30" customHeight="1">
      <c r="A14" s="95" t="s">
        <v>34</v>
      </c>
      <c r="B14" s="85">
        <v>101.03</v>
      </c>
      <c r="C14" s="85">
        <v>122.79</v>
      </c>
      <c r="D14" s="85">
        <v>127.06</v>
      </c>
    </row>
    <row r="15" spans="1:4" ht="30" customHeight="1">
      <c r="A15" s="95" t="s">
        <v>35</v>
      </c>
      <c r="B15" s="85">
        <v>101.54</v>
      </c>
      <c r="C15" s="85">
        <v>85.16</v>
      </c>
      <c r="D15" s="85">
        <v>87.88</v>
      </c>
    </row>
    <row r="16" spans="1:4" ht="30" customHeight="1">
      <c r="A16" s="92" t="s">
        <v>36</v>
      </c>
      <c r="B16" s="109">
        <v>97.54</v>
      </c>
      <c r="C16" s="109">
        <v>114.9</v>
      </c>
      <c r="D16" s="109">
        <v>114.4</v>
      </c>
    </row>
    <row r="17" spans="1:4" ht="30" customHeight="1">
      <c r="A17" s="92" t="s">
        <v>37</v>
      </c>
      <c r="B17" s="109">
        <v>102.29</v>
      </c>
      <c r="C17" s="109">
        <v>98.57</v>
      </c>
      <c r="D17" s="109">
        <v>97.86</v>
      </c>
    </row>
    <row r="18" spans="1:4" ht="30" customHeight="1">
      <c r="A18" s="96"/>
      <c r="B18" s="141"/>
      <c r="C18" s="141"/>
      <c r="D18" s="141"/>
    </row>
  </sheetData>
  <sheetProtection/>
  <mergeCells count="5">
    <mergeCell ref="B3:C3"/>
    <mergeCell ref="D3:D4"/>
    <mergeCell ref="A1:D1"/>
    <mergeCell ref="C2:D2"/>
    <mergeCell ref="A3:A4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2.125" style="4" customWidth="1"/>
    <col min="2" max="2" width="9.75390625" style="4" bestFit="1" customWidth="1"/>
    <col min="3" max="6" width="12.75390625" style="4" customWidth="1"/>
    <col min="7" max="7" width="8.75390625" style="4" customWidth="1"/>
    <col min="8" max="8" width="13.875" style="12" customWidth="1"/>
    <col min="9" max="9" width="14.00390625" style="24" customWidth="1"/>
    <col min="10" max="16384" width="9.125" style="4" customWidth="1"/>
  </cols>
  <sheetData>
    <row r="1" spans="1:8" ht="49.5" customHeight="1">
      <c r="A1" s="194" t="s">
        <v>91</v>
      </c>
      <c r="B1" s="195"/>
      <c r="C1" s="195"/>
      <c r="D1" s="195"/>
      <c r="E1" s="195"/>
      <c r="F1" s="195"/>
      <c r="G1" s="36"/>
      <c r="H1" s="37"/>
    </row>
    <row r="2" spans="1:8" ht="24.75" customHeight="1">
      <c r="A2" s="38"/>
      <c r="B2" s="38"/>
      <c r="C2" s="38"/>
      <c r="D2" s="38"/>
      <c r="E2" s="38"/>
      <c r="F2" s="38"/>
      <c r="G2" s="39"/>
      <c r="H2" s="26"/>
    </row>
    <row r="3" spans="1:8" ht="39.75" customHeight="1">
      <c r="A3" s="198"/>
      <c r="B3" s="199" t="s">
        <v>8</v>
      </c>
      <c r="C3" s="199" t="s">
        <v>129</v>
      </c>
      <c r="D3" s="196" t="s">
        <v>87</v>
      </c>
      <c r="E3" s="197"/>
      <c r="F3" s="199" t="s">
        <v>132</v>
      </c>
      <c r="G3" s="39"/>
      <c r="H3" s="26"/>
    </row>
    <row r="4" spans="1:8" ht="39.75" customHeight="1">
      <c r="A4" s="198"/>
      <c r="B4" s="199"/>
      <c r="C4" s="199"/>
      <c r="D4" s="3" t="s">
        <v>130</v>
      </c>
      <c r="E4" s="3" t="s">
        <v>131</v>
      </c>
      <c r="F4" s="199"/>
      <c r="G4" s="40"/>
      <c r="H4" s="51"/>
    </row>
    <row r="5" spans="1:8" ht="30" customHeight="1">
      <c r="A5" s="171" t="s">
        <v>38</v>
      </c>
      <c r="B5" s="161" t="s">
        <v>15</v>
      </c>
      <c r="C5" s="172">
        <f>+E5-D5</f>
        <v>237936</v>
      </c>
      <c r="D5" s="172">
        <v>26036</v>
      </c>
      <c r="E5" s="172">
        <v>263972</v>
      </c>
      <c r="F5" s="173">
        <v>128.97</v>
      </c>
      <c r="G5" s="26"/>
      <c r="H5" s="41"/>
    </row>
    <row r="6" spans="1:8" ht="30" customHeight="1">
      <c r="A6" s="72" t="s">
        <v>39</v>
      </c>
      <c r="B6" s="158" t="s">
        <v>9</v>
      </c>
      <c r="C6" s="65">
        <f aca="true" t="shared" si="0" ref="C6:C16">+E6-D6</f>
        <v>60240</v>
      </c>
      <c r="D6" s="55">
        <v>7371</v>
      </c>
      <c r="E6" s="65">
        <v>67611</v>
      </c>
      <c r="F6" s="73">
        <v>81.86</v>
      </c>
      <c r="G6" s="26"/>
      <c r="H6" s="41"/>
    </row>
    <row r="7" spans="1:8" ht="30" customHeight="1">
      <c r="A7" s="74" t="s">
        <v>40</v>
      </c>
      <c r="B7" s="159" t="s">
        <v>9</v>
      </c>
      <c r="C7" s="65">
        <f t="shared" si="0"/>
        <v>2193</v>
      </c>
      <c r="D7" s="65">
        <v>128</v>
      </c>
      <c r="E7" s="65">
        <v>2321</v>
      </c>
      <c r="F7" s="73">
        <v>71.25</v>
      </c>
      <c r="G7" s="26"/>
      <c r="H7" s="41"/>
    </row>
    <row r="8" spans="1:8" ht="30" customHeight="1">
      <c r="A8" s="74" t="s">
        <v>41</v>
      </c>
      <c r="B8" s="159" t="s">
        <v>9</v>
      </c>
      <c r="C8" s="65">
        <f t="shared" si="0"/>
        <v>140420</v>
      </c>
      <c r="D8" s="65">
        <v>17263</v>
      </c>
      <c r="E8" s="65">
        <v>157683</v>
      </c>
      <c r="F8" s="73">
        <v>129.7</v>
      </c>
      <c r="G8" s="26"/>
      <c r="H8" s="41"/>
    </row>
    <row r="9" spans="1:8" ht="30" customHeight="1">
      <c r="A9" s="74" t="s">
        <v>42</v>
      </c>
      <c r="B9" s="159" t="s">
        <v>18</v>
      </c>
      <c r="C9" s="65">
        <f t="shared" si="0"/>
        <v>12201</v>
      </c>
      <c r="D9" s="65">
        <v>1328</v>
      </c>
      <c r="E9" s="65">
        <v>13529</v>
      </c>
      <c r="F9" s="73">
        <v>96.56</v>
      </c>
      <c r="G9" s="26"/>
      <c r="H9" s="41"/>
    </row>
    <row r="10" spans="1:8" ht="30" customHeight="1">
      <c r="A10" s="74" t="s">
        <v>43</v>
      </c>
      <c r="B10" s="159" t="s">
        <v>18</v>
      </c>
      <c r="C10" s="65">
        <f t="shared" si="0"/>
        <v>41154</v>
      </c>
      <c r="D10" s="65">
        <v>5140</v>
      </c>
      <c r="E10" s="65">
        <v>46294</v>
      </c>
      <c r="F10" s="73">
        <v>108.71</v>
      </c>
      <c r="G10" s="26"/>
      <c r="H10" s="41"/>
    </row>
    <row r="11" spans="1:8" ht="30" customHeight="1">
      <c r="A11" s="74" t="s">
        <v>116</v>
      </c>
      <c r="B11" s="158" t="s">
        <v>19</v>
      </c>
      <c r="C11" s="65">
        <f t="shared" si="0"/>
        <v>65054</v>
      </c>
      <c r="D11" s="65">
        <v>6993</v>
      </c>
      <c r="E11" s="65">
        <v>72047</v>
      </c>
      <c r="F11" s="73">
        <v>103.92</v>
      </c>
      <c r="G11" s="26"/>
      <c r="H11" s="41"/>
    </row>
    <row r="12" spans="1:8" ht="30" customHeight="1">
      <c r="A12" s="74" t="s">
        <v>117</v>
      </c>
      <c r="B12" s="159" t="s">
        <v>44</v>
      </c>
      <c r="C12" s="65">
        <f t="shared" si="0"/>
        <v>800872</v>
      </c>
      <c r="D12" s="65">
        <v>88767</v>
      </c>
      <c r="E12" s="65">
        <v>889639</v>
      </c>
      <c r="F12" s="73">
        <v>110.39</v>
      </c>
      <c r="G12" s="26"/>
      <c r="H12" s="41"/>
    </row>
    <row r="13" spans="1:8" ht="30" customHeight="1">
      <c r="A13" s="74" t="s">
        <v>108</v>
      </c>
      <c r="B13" s="158" t="s">
        <v>10</v>
      </c>
      <c r="C13" s="65">
        <f t="shared" si="0"/>
        <v>42690</v>
      </c>
      <c r="D13" s="65">
        <v>5107</v>
      </c>
      <c r="E13" s="65">
        <v>47797</v>
      </c>
      <c r="F13" s="73">
        <v>127.06</v>
      </c>
      <c r="G13" s="26"/>
      <c r="H13" s="41"/>
    </row>
    <row r="14" spans="1:8" ht="30" customHeight="1">
      <c r="A14" s="74" t="s">
        <v>45</v>
      </c>
      <c r="B14" s="159" t="s">
        <v>10</v>
      </c>
      <c r="C14" s="65">
        <f t="shared" si="0"/>
        <v>1570066</v>
      </c>
      <c r="D14" s="65">
        <v>172241</v>
      </c>
      <c r="E14" s="65">
        <v>1742307</v>
      </c>
      <c r="F14" s="73">
        <v>87.88</v>
      </c>
      <c r="G14" s="26"/>
      <c r="H14" s="41"/>
    </row>
    <row r="15" spans="1:8" ht="30" customHeight="1">
      <c r="A15" s="74" t="s">
        <v>46</v>
      </c>
      <c r="B15" s="159" t="s">
        <v>20</v>
      </c>
      <c r="C15" s="65">
        <f t="shared" si="0"/>
        <v>1592</v>
      </c>
      <c r="D15" s="65">
        <v>165</v>
      </c>
      <c r="E15" s="65">
        <v>1757</v>
      </c>
      <c r="F15" s="73">
        <v>114.4</v>
      </c>
      <c r="G15" s="26"/>
      <c r="H15" s="41"/>
    </row>
    <row r="16" spans="1:8" ht="30" customHeight="1">
      <c r="A16" s="74" t="s">
        <v>89</v>
      </c>
      <c r="B16" s="158" t="s">
        <v>21</v>
      </c>
      <c r="C16" s="65">
        <f t="shared" si="0"/>
        <v>11502</v>
      </c>
      <c r="D16" s="65">
        <v>1280</v>
      </c>
      <c r="E16" s="65">
        <v>12782</v>
      </c>
      <c r="F16" s="73">
        <v>110.7</v>
      </c>
      <c r="G16" s="26"/>
      <c r="H16" s="41"/>
    </row>
    <row r="17" spans="1:8" ht="30" customHeight="1">
      <c r="A17" s="75"/>
      <c r="B17" s="160"/>
      <c r="C17" s="70"/>
      <c r="D17" s="70"/>
      <c r="E17" s="70"/>
      <c r="F17" s="57"/>
      <c r="G17" s="26"/>
      <c r="H17" s="41"/>
    </row>
    <row r="18" spans="1:7" ht="19.5" customHeight="1">
      <c r="A18" s="42"/>
      <c r="B18" s="42"/>
      <c r="C18" s="42"/>
      <c r="D18" s="42"/>
      <c r="E18" s="42"/>
      <c r="F18" s="42"/>
      <c r="G18" s="10"/>
    </row>
    <row r="19" spans="1:8" ht="19.5" customHeight="1">
      <c r="A19" s="193"/>
      <c r="B19" s="193"/>
      <c r="C19" s="193"/>
      <c r="D19" s="193"/>
      <c r="E19" s="193"/>
      <c r="F19" s="193"/>
      <c r="G19" s="43"/>
      <c r="H19" s="34"/>
    </row>
    <row r="20" ht="19.5" customHeight="1">
      <c r="H20" s="3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>
      <c r="H29" s="3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8" customHeight="1"/>
  </sheetData>
  <sheetProtection/>
  <mergeCells count="7">
    <mergeCell ref="A19:F19"/>
    <mergeCell ref="A1:F1"/>
    <mergeCell ref="D3:E3"/>
    <mergeCell ref="A3:A4"/>
    <mergeCell ref="B3:B4"/>
    <mergeCell ref="C3:C4"/>
    <mergeCell ref="F3:F4"/>
  </mergeCells>
  <printOptions/>
  <pageMargins left="0.75" right="0.2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8.75390625" style="4" customWidth="1"/>
    <col min="2" max="4" width="13.25390625" style="4" customWidth="1"/>
    <col min="5" max="5" width="13.25390625" style="15" customWidth="1"/>
    <col min="6" max="6" width="9.125" style="4" customWidth="1"/>
    <col min="7" max="7" width="14.125" style="134" customWidth="1"/>
    <col min="8" max="9" width="9.125" style="4" customWidth="1"/>
    <col min="10" max="10" width="13.625" style="4" customWidth="1"/>
    <col min="11" max="16384" width="9.125" style="4" customWidth="1"/>
  </cols>
  <sheetData>
    <row r="1" spans="1:7" s="6" customFormat="1" ht="49.5" customHeight="1">
      <c r="A1" s="188" t="s">
        <v>92</v>
      </c>
      <c r="B1" s="188"/>
      <c r="C1" s="188"/>
      <c r="D1" s="188"/>
      <c r="E1" s="188"/>
      <c r="G1" s="133"/>
    </row>
    <row r="2" spans="1:5" ht="24.75" customHeight="1">
      <c r="A2" s="16"/>
      <c r="B2" s="16"/>
      <c r="C2" s="200" t="s">
        <v>13</v>
      </c>
      <c r="D2" s="200"/>
      <c r="E2" s="200"/>
    </row>
    <row r="3" spans="1:5" ht="39.75" customHeight="1">
      <c r="A3" s="201"/>
      <c r="B3" s="199" t="s">
        <v>133</v>
      </c>
      <c r="C3" s="184" t="s">
        <v>87</v>
      </c>
      <c r="D3" s="185"/>
      <c r="E3" s="202" t="s">
        <v>136</v>
      </c>
    </row>
    <row r="4" spans="1:7" s="6" customFormat="1" ht="39.75" customHeight="1">
      <c r="A4" s="201"/>
      <c r="B4" s="199"/>
      <c r="C4" s="3" t="s">
        <v>134</v>
      </c>
      <c r="D4" s="3" t="s">
        <v>135</v>
      </c>
      <c r="E4" s="202"/>
      <c r="G4" s="133"/>
    </row>
    <row r="5" spans="1:10" ht="30" customHeight="1">
      <c r="A5" s="59" t="s">
        <v>14</v>
      </c>
      <c r="B5" s="60">
        <f>B6+B11+B15</f>
        <v>3890011</v>
      </c>
      <c r="C5" s="60">
        <f>C6+C11+C15</f>
        <v>535443</v>
      </c>
      <c r="D5" s="60">
        <f>B5+C5</f>
        <v>4425454</v>
      </c>
      <c r="E5" s="155">
        <v>130.06699305969067</v>
      </c>
      <c r="I5" s="24"/>
      <c r="J5" s="24"/>
    </row>
    <row r="6" spans="1:5" ht="30" customHeight="1">
      <c r="A6" s="61" t="s">
        <v>65</v>
      </c>
      <c r="B6" s="62">
        <f>B7+B8+B9+B10</f>
        <v>2534173</v>
      </c>
      <c r="C6" s="62">
        <f>C7+C8+C9+C10</f>
        <v>408289</v>
      </c>
      <c r="D6" s="62">
        <f>D7+D8+D9+D10</f>
        <v>2942462</v>
      </c>
      <c r="E6" s="63">
        <v>155.90672921737783</v>
      </c>
    </row>
    <row r="7" spans="1:5" ht="30" customHeight="1">
      <c r="A7" s="64" t="s">
        <v>66</v>
      </c>
      <c r="B7" s="65">
        <v>2102637</v>
      </c>
      <c r="C7" s="65">
        <v>379614</v>
      </c>
      <c r="D7" s="65">
        <f aca="true" t="shared" si="0" ref="D7:D18">B7+C7</f>
        <v>2482251</v>
      </c>
      <c r="E7" s="66">
        <v>147.01690108812306</v>
      </c>
    </row>
    <row r="8" spans="1:5" ht="30" customHeight="1">
      <c r="A8" s="64" t="s">
        <v>67</v>
      </c>
      <c r="B8" s="65">
        <v>222560</v>
      </c>
      <c r="C8" s="65">
        <v>12578</v>
      </c>
      <c r="D8" s="65">
        <f t="shared" si="0"/>
        <v>235138</v>
      </c>
      <c r="E8" s="66">
        <v>232.45316593346845</v>
      </c>
    </row>
    <row r="9" spans="1:5" ht="30" customHeight="1">
      <c r="A9" s="64" t="s">
        <v>68</v>
      </c>
      <c r="B9" s="65">
        <v>146658</v>
      </c>
      <c r="C9" s="65">
        <v>10171</v>
      </c>
      <c r="D9" s="65">
        <f t="shared" si="0"/>
        <v>156829</v>
      </c>
      <c r="E9" s="66">
        <v>200.42813142995897</v>
      </c>
    </row>
    <row r="10" spans="1:5" ht="30" customHeight="1">
      <c r="A10" s="139" t="s">
        <v>72</v>
      </c>
      <c r="B10" s="65">
        <v>62318</v>
      </c>
      <c r="C10" s="65">
        <v>5926</v>
      </c>
      <c r="D10" s="65">
        <f t="shared" si="0"/>
        <v>68244</v>
      </c>
      <c r="E10" s="66">
        <v>349.82571252819355</v>
      </c>
    </row>
    <row r="11" spans="1:5" ht="30" customHeight="1">
      <c r="A11" s="61" t="s">
        <v>69</v>
      </c>
      <c r="B11" s="62">
        <f>B12+B13+B14</f>
        <v>969725</v>
      </c>
      <c r="C11" s="62">
        <f>C12+C13+C14</f>
        <v>106043</v>
      </c>
      <c r="D11" s="62">
        <f t="shared" si="0"/>
        <v>1075768</v>
      </c>
      <c r="E11" s="63">
        <v>112.51767619717015</v>
      </c>
    </row>
    <row r="12" spans="1:5" ht="30" customHeight="1">
      <c r="A12" s="64" t="s">
        <v>70</v>
      </c>
      <c r="B12" s="65">
        <v>881798</v>
      </c>
      <c r="C12" s="65">
        <v>89393</v>
      </c>
      <c r="D12" s="65">
        <f t="shared" si="0"/>
        <v>971191</v>
      </c>
      <c r="E12" s="66">
        <v>123.09465777923113</v>
      </c>
    </row>
    <row r="13" spans="1:5" ht="30" customHeight="1">
      <c r="A13" s="64" t="s">
        <v>71</v>
      </c>
      <c r="B13" s="65">
        <v>63404</v>
      </c>
      <c r="C13" s="65">
        <v>12550</v>
      </c>
      <c r="D13" s="65">
        <f t="shared" si="0"/>
        <v>75954</v>
      </c>
      <c r="E13" s="66">
        <v>55.509756632317476</v>
      </c>
    </row>
    <row r="14" spans="1:5" ht="30" customHeight="1">
      <c r="A14" s="64" t="s">
        <v>72</v>
      </c>
      <c r="B14" s="65">
        <v>24523</v>
      </c>
      <c r="C14" s="65">
        <v>4100</v>
      </c>
      <c r="D14" s="65">
        <f t="shared" si="0"/>
        <v>28623</v>
      </c>
      <c r="E14" s="66">
        <v>94.53086297433865</v>
      </c>
    </row>
    <row r="15" spans="1:5" ht="30" customHeight="1">
      <c r="A15" s="61" t="s">
        <v>73</v>
      </c>
      <c r="B15" s="62">
        <f>B16+B17+B18</f>
        <v>386113</v>
      </c>
      <c r="C15" s="62">
        <f>C16+C17+C18</f>
        <v>21111</v>
      </c>
      <c r="D15" s="62">
        <f t="shared" si="0"/>
        <v>407224</v>
      </c>
      <c r="E15" s="63">
        <v>72.84448832982727</v>
      </c>
    </row>
    <row r="16" spans="1:5" ht="30" customHeight="1">
      <c r="A16" s="64" t="s">
        <v>74</v>
      </c>
      <c r="B16" s="65">
        <v>163609</v>
      </c>
      <c r="C16" s="65">
        <v>13000</v>
      </c>
      <c r="D16" s="65">
        <f t="shared" si="0"/>
        <v>176609</v>
      </c>
      <c r="E16" s="66">
        <v>41.25848313884898</v>
      </c>
    </row>
    <row r="17" spans="1:5" ht="30" customHeight="1">
      <c r="A17" s="64" t="s">
        <v>75</v>
      </c>
      <c r="B17" s="65">
        <v>168646</v>
      </c>
      <c r="C17" s="65">
        <v>4511</v>
      </c>
      <c r="D17" s="65">
        <f t="shared" si="0"/>
        <v>173157</v>
      </c>
      <c r="E17" s="66">
        <v>188.01181337473804</v>
      </c>
    </row>
    <row r="18" spans="1:5" ht="30" customHeight="1">
      <c r="A18" s="64" t="s">
        <v>72</v>
      </c>
      <c r="B18" s="65">
        <v>53858</v>
      </c>
      <c r="C18" s="65">
        <v>3600</v>
      </c>
      <c r="D18" s="65">
        <f t="shared" si="0"/>
        <v>57458</v>
      </c>
      <c r="E18" s="66">
        <v>147.79052420391997</v>
      </c>
    </row>
    <row r="19" spans="1:5" ht="30" customHeight="1">
      <c r="A19" s="68"/>
      <c r="B19" s="69"/>
      <c r="C19" s="70"/>
      <c r="D19" s="70"/>
      <c r="E19" s="71"/>
    </row>
    <row r="20" ht="19.5" customHeight="1"/>
    <row r="21" ht="15" customHeight="1"/>
  </sheetData>
  <sheetProtection/>
  <mergeCells count="6">
    <mergeCell ref="A1:E1"/>
    <mergeCell ref="C2:E2"/>
    <mergeCell ref="C3:D3"/>
    <mergeCell ref="A3:A4"/>
    <mergeCell ref="B3:B4"/>
    <mergeCell ref="E3:E4"/>
  </mergeCells>
  <printOptions/>
  <pageMargins left="0.75" right="0.2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37.125" style="4" customWidth="1"/>
    <col min="2" max="4" width="13.75390625" style="24" customWidth="1"/>
    <col min="5" max="5" width="13.75390625" style="12" customWidth="1"/>
    <col min="6" max="6" width="9.125" style="4" customWidth="1"/>
    <col min="7" max="7" width="14.75390625" style="48" hidden="1" customWidth="1"/>
    <col min="8" max="8" width="13.125" style="48" hidden="1" customWidth="1"/>
    <col min="9" max="9" width="14.875" style="15" hidden="1" customWidth="1"/>
    <col min="10" max="10" width="0" style="89" hidden="1" customWidth="1"/>
    <col min="11" max="11" width="9.625" style="134" customWidth="1"/>
    <col min="12" max="14" width="14.625" style="4" customWidth="1"/>
    <col min="15" max="16384" width="9.125" style="4" customWidth="1"/>
  </cols>
  <sheetData>
    <row r="1" spans="1:11" s="6" customFormat="1" ht="49.5" customHeight="1">
      <c r="A1" s="188" t="s">
        <v>107</v>
      </c>
      <c r="B1" s="203"/>
      <c r="C1" s="203"/>
      <c r="D1" s="203"/>
      <c r="E1" s="203"/>
      <c r="G1" s="50"/>
      <c r="H1" s="50"/>
      <c r="I1" s="131"/>
      <c r="J1" s="132"/>
      <c r="K1" s="133"/>
    </row>
    <row r="2" spans="1:5" ht="24.75" customHeight="1">
      <c r="A2" s="204" t="s">
        <v>13</v>
      </c>
      <c r="B2" s="205"/>
      <c r="C2" s="205"/>
      <c r="D2" s="205"/>
      <c r="E2" s="205"/>
    </row>
    <row r="3" spans="1:11" s="18" customFormat="1" ht="22.5" customHeight="1">
      <c r="A3" s="206"/>
      <c r="B3" s="207" t="s">
        <v>137</v>
      </c>
      <c r="C3" s="208" t="s">
        <v>87</v>
      </c>
      <c r="D3" s="208"/>
      <c r="E3" s="209" t="s">
        <v>136</v>
      </c>
      <c r="G3" s="49"/>
      <c r="H3" s="49"/>
      <c r="I3" s="44"/>
      <c r="J3" s="130"/>
      <c r="K3" s="148"/>
    </row>
    <row r="4" spans="1:7" ht="48.75" customHeight="1">
      <c r="A4" s="206"/>
      <c r="B4" s="207"/>
      <c r="C4" s="23" t="s">
        <v>138</v>
      </c>
      <c r="D4" s="23" t="s">
        <v>139</v>
      </c>
      <c r="E4" s="210"/>
      <c r="G4" s="52"/>
    </row>
    <row r="5" spans="1:14" ht="30" customHeight="1">
      <c r="A5" s="59" t="s">
        <v>14</v>
      </c>
      <c r="B5" s="76">
        <f>+B7+B8+B12</f>
        <v>26834223.5</v>
      </c>
      <c r="C5" s="76">
        <f>+C7+C8+C12</f>
        <v>2636839.5</v>
      </c>
      <c r="D5" s="76">
        <f>B5+C5</f>
        <v>29471063</v>
      </c>
      <c r="E5" s="162">
        <v>109.5</v>
      </c>
      <c r="G5" s="49"/>
      <c r="H5" s="124"/>
      <c r="I5" s="49"/>
      <c r="J5" s="128"/>
      <c r="K5" s="150"/>
      <c r="L5" s="24"/>
      <c r="M5" s="166"/>
      <c r="N5" s="166"/>
    </row>
    <row r="6" spans="1:14" s="18" customFormat="1" ht="30" customHeight="1">
      <c r="A6" s="77" t="s">
        <v>149</v>
      </c>
      <c r="B6" s="78"/>
      <c r="C6" s="78"/>
      <c r="D6" s="78"/>
      <c r="E6" s="93"/>
      <c r="G6" s="49"/>
      <c r="H6" s="124"/>
      <c r="I6" s="44"/>
      <c r="J6" s="128"/>
      <c r="K6" s="150"/>
      <c r="L6" s="170"/>
      <c r="M6" s="166"/>
      <c r="N6" s="166"/>
    </row>
    <row r="7" spans="1:14" ht="30" customHeight="1">
      <c r="A7" s="79" t="s">
        <v>93</v>
      </c>
      <c r="B7" s="65">
        <f>+D7-C7</f>
        <v>117047</v>
      </c>
      <c r="C7" s="65">
        <v>15811</v>
      </c>
      <c r="D7" s="80">
        <v>132858</v>
      </c>
      <c r="E7" s="163">
        <v>79.68</v>
      </c>
      <c r="G7" s="49"/>
      <c r="H7" s="124"/>
      <c r="I7" s="49"/>
      <c r="J7" s="128"/>
      <c r="K7" s="150"/>
      <c r="L7" s="24"/>
      <c r="M7" s="166"/>
      <c r="N7" s="166"/>
    </row>
    <row r="8" spans="1:14" ht="30" customHeight="1">
      <c r="A8" s="79" t="s">
        <v>102</v>
      </c>
      <c r="B8" s="65">
        <f>B9+B10+B11</f>
        <v>25294531.5</v>
      </c>
      <c r="C8" s="65">
        <f>C9+C10+C11</f>
        <v>2465235.5</v>
      </c>
      <c r="D8" s="80">
        <f>B8+C8</f>
        <v>27759767</v>
      </c>
      <c r="E8" s="163">
        <v>110.06</v>
      </c>
      <c r="G8" s="49"/>
      <c r="H8" s="124"/>
      <c r="I8" s="49"/>
      <c r="J8" s="128"/>
      <c r="K8" s="150"/>
      <c r="L8" s="24"/>
      <c r="M8" s="166"/>
      <c r="N8" s="166"/>
    </row>
    <row r="9" spans="1:14" ht="30" customHeight="1">
      <c r="A9" s="81" t="s">
        <v>106</v>
      </c>
      <c r="B9" s="82">
        <f>+D9-C9</f>
        <v>29598</v>
      </c>
      <c r="C9" s="82">
        <v>3800</v>
      </c>
      <c r="D9" s="149">
        <v>33398</v>
      </c>
      <c r="E9" s="164">
        <v>92.12</v>
      </c>
      <c r="H9" s="124"/>
      <c r="I9" s="48"/>
      <c r="J9" s="128"/>
      <c r="K9" s="150"/>
      <c r="L9" s="24"/>
      <c r="M9" s="166"/>
      <c r="N9" s="166"/>
    </row>
    <row r="10" spans="1:14" ht="30" customHeight="1">
      <c r="A10" s="81" t="s">
        <v>104</v>
      </c>
      <c r="B10" s="82">
        <f>+D10-C10</f>
        <v>15072192.2</v>
      </c>
      <c r="C10" s="82">
        <v>1476211.8</v>
      </c>
      <c r="D10" s="149">
        <v>16548404</v>
      </c>
      <c r="E10" s="164">
        <v>110.43</v>
      </c>
      <c r="H10" s="124"/>
      <c r="I10" s="48"/>
      <c r="J10" s="128"/>
      <c r="K10" s="150"/>
      <c r="L10" s="24"/>
      <c r="M10" s="166"/>
      <c r="N10" s="166"/>
    </row>
    <row r="11" spans="1:14" ht="30" customHeight="1">
      <c r="A11" s="81" t="s">
        <v>105</v>
      </c>
      <c r="B11" s="82">
        <f>+D11-C11</f>
        <v>10192741.3</v>
      </c>
      <c r="C11" s="82">
        <v>985223.7000000001</v>
      </c>
      <c r="D11" s="149">
        <v>11177965</v>
      </c>
      <c r="E11" s="164">
        <v>109.58</v>
      </c>
      <c r="H11" s="124"/>
      <c r="I11" s="48"/>
      <c r="J11" s="128"/>
      <c r="K11" s="150"/>
      <c r="L11" s="24"/>
      <c r="M11" s="166"/>
      <c r="N11" s="166"/>
    </row>
    <row r="12" spans="1:14" ht="30" customHeight="1">
      <c r="A12" s="79" t="s">
        <v>103</v>
      </c>
      <c r="B12" s="65">
        <f>+D12-C12</f>
        <v>1422645</v>
      </c>
      <c r="C12" s="65">
        <v>155793</v>
      </c>
      <c r="D12" s="80">
        <v>1578438</v>
      </c>
      <c r="E12" s="163">
        <v>103.5</v>
      </c>
      <c r="G12" s="49"/>
      <c r="H12" s="124"/>
      <c r="I12" s="49"/>
      <c r="J12" s="128"/>
      <c r="K12" s="150"/>
      <c r="L12" s="24"/>
      <c r="M12" s="166"/>
      <c r="N12" s="166"/>
    </row>
    <row r="13" spans="1:11" s="6" customFormat="1" ht="30" customHeight="1">
      <c r="A13" s="83" t="s">
        <v>150</v>
      </c>
      <c r="B13" s="84"/>
      <c r="C13" s="84"/>
      <c r="D13" s="84"/>
      <c r="E13" s="165"/>
      <c r="G13" s="50"/>
      <c r="H13" s="124"/>
      <c r="I13" s="48"/>
      <c r="J13" s="128"/>
      <c r="K13" s="133"/>
    </row>
    <row r="14" spans="1:13" ht="30" customHeight="1">
      <c r="A14" s="79" t="s">
        <v>94</v>
      </c>
      <c r="B14" s="65">
        <f>+D14-C14</f>
        <v>23099311.8</v>
      </c>
      <c r="C14" s="65">
        <v>2220233.2</v>
      </c>
      <c r="D14" s="80">
        <v>25319545</v>
      </c>
      <c r="E14" s="163">
        <v>109.32</v>
      </c>
      <c r="G14" s="53"/>
      <c r="H14" s="124"/>
      <c r="I14" s="48"/>
      <c r="J14" s="128"/>
      <c r="L14" s="6"/>
      <c r="M14" s="6"/>
    </row>
    <row r="15" spans="1:10" ht="30" customHeight="1">
      <c r="A15" s="79" t="s">
        <v>114</v>
      </c>
      <c r="B15" s="65">
        <f>+D15-C15</f>
        <v>2441907.3</v>
      </c>
      <c r="C15" s="65">
        <v>216418.69999999998</v>
      </c>
      <c r="D15" s="80">
        <v>2658326</v>
      </c>
      <c r="E15" s="163">
        <v>111.08</v>
      </c>
      <c r="G15" s="53"/>
      <c r="H15" s="124"/>
      <c r="I15" s="48"/>
      <c r="J15" s="128"/>
    </row>
    <row r="16" spans="1:10" ht="30" customHeight="1">
      <c r="A16" s="79" t="s">
        <v>115</v>
      </c>
      <c r="B16" s="65">
        <f>+D16-C16</f>
        <v>1293004.4</v>
      </c>
      <c r="C16" s="65">
        <v>200187.6</v>
      </c>
      <c r="D16" s="80">
        <v>1493192</v>
      </c>
      <c r="E16" s="163">
        <v>109.9</v>
      </c>
      <c r="G16" s="53"/>
      <c r="H16" s="124"/>
      <c r="I16" s="48"/>
      <c r="J16" s="128"/>
    </row>
    <row r="17" spans="1:9" ht="30" customHeight="1">
      <c r="A17" s="110"/>
      <c r="B17" s="70"/>
      <c r="C17" s="70"/>
      <c r="D17" s="70"/>
      <c r="E17" s="71"/>
      <c r="H17" s="124"/>
      <c r="I17" s="48"/>
    </row>
    <row r="18" spans="1:8" ht="19.5" customHeight="1">
      <c r="A18" s="7"/>
      <c r="B18" s="8"/>
      <c r="C18" s="8"/>
      <c r="D18" s="8"/>
      <c r="E18" s="129"/>
      <c r="H18" s="124"/>
    </row>
    <row r="19" spans="2:11" s="11" customFormat="1" ht="15.75">
      <c r="B19" s="48"/>
      <c r="C19" s="48"/>
      <c r="D19" s="48"/>
      <c r="E19" s="129"/>
      <c r="G19" s="15"/>
      <c r="H19" s="124"/>
      <c r="I19" s="48"/>
      <c r="J19" s="58"/>
      <c r="K19" s="136"/>
    </row>
    <row r="20" spans="2:11" s="11" customFormat="1" ht="15.75">
      <c r="B20" s="48"/>
      <c r="C20" s="48"/>
      <c r="D20" s="48"/>
      <c r="E20" s="129"/>
      <c r="G20" s="15"/>
      <c r="H20" s="48"/>
      <c r="I20" s="48"/>
      <c r="J20" s="58"/>
      <c r="K20" s="136"/>
    </row>
    <row r="21" spans="2:11" s="11" customFormat="1" ht="15.75">
      <c r="B21" s="48"/>
      <c r="C21" s="48"/>
      <c r="D21" s="48"/>
      <c r="E21" s="129"/>
      <c r="G21" s="15"/>
      <c r="H21" s="48"/>
      <c r="I21" s="48"/>
      <c r="J21" s="58"/>
      <c r="K21" s="136"/>
    </row>
    <row r="22" spans="2:11" s="11" customFormat="1" ht="15.75">
      <c r="B22" s="48"/>
      <c r="C22" s="48"/>
      <c r="D22" s="48"/>
      <c r="E22" s="129"/>
      <c r="G22" s="15"/>
      <c r="H22" s="48"/>
      <c r="I22" s="48"/>
      <c r="J22" s="58"/>
      <c r="K22" s="136"/>
    </row>
    <row r="23" spans="2:11" s="11" customFormat="1" ht="15.75">
      <c r="B23" s="48"/>
      <c r="C23" s="48"/>
      <c r="D23" s="48"/>
      <c r="E23" s="129"/>
      <c r="G23" s="48"/>
      <c r="H23" s="48"/>
      <c r="I23" s="15"/>
      <c r="J23" s="58"/>
      <c r="K23" s="136"/>
    </row>
    <row r="24" spans="2:11" s="11" customFormat="1" ht="15.75">
      <c r="B24" s="48"/>
      <c r="C24" s="48"/>
      <c r="D24" s="48"/>
      <c r="E24" s="48"/>
      <c r="G24" s="48"/>
      <c r="H24" s="48"/>
      <c r="I24" s="15"/>
      <c r="J24" s="58"/>
      <c r="K24" s="136"/>
    </row>
    <row r="25" spans="2:11" s="11" customFormat="1" ht="15.75">
      <c r="B25" s="48"/>
      <c r="C25" s="48"/>
      <c r="D25" s="48"/>
      <c r="E25" s="15"/>
      <c r="G25" s="48"/>
      <c r="H25" s="48"/>
      <c r="I25" s="15"/>
      <c r="J25" s="58"/>
      <c r="K25" s="136"/>
    </row>
    <row r="26" spans="2:11" s="11" customFormat="1" ht="15.75">
      <c r="B26" s="48"/>
      <c r="C26" s="48"/>
      <c r="D26" s="48"/>
      <c r="E26" s="15"/>
      <c r="G26" s="48"/>
      <c r="H26" s="48"/>
      <c r="I26" s="15"/>
      <c r="J26" s="58"/>
      <c r="K26" s="136"/>
    </row>
    <row r="27" spans="2:11" s="11" customFormat="1" ht="15.75">
      <c r="B27" s="48"/>
      <c r="C27" s="48"/>
      <c r="D27" s="48"/>
      <c r="E27" s="15"/>
      <c r="G27" s="48"/>
      <c r="H27" s="48"/>
      <c r="I27" s="15"/>
      <c r="J27" s="58"/>
      <c r="K27" s="136"/>
    </row>
    <row r="28" spans="2:11" s="11" customFormat="1" ht="15.75">
      <c r="B28" s="48"/>
      <c r="C28" s="48"/>
      <c r="D28" s="48"/>
      <c r="E28" s="15"/>
      <c r="G28" s="48"/>
      <c r="H28" s="48"/>
      <c r="I28" s="15"/>
      <c r="J28" s="58"/>
      <c r="K28" s="136"/>
    </row>
    <row r="29" spans="2:11" s="11" customFormat="1" ht="15.75">
      <c r="B29" s="48"/>
      <c r="C29" s="48"/>
      <c r="D29" s="48"/>
      <c r="E29" s="15"/>
      <c r="G29" s="48"/>
      <c r="H29" s="48"/>
      <c r="I29" s="15"/>
      <c r="J29" s="58"/>
      <c r="K29" s="136"/>
    </row>
  </sheetData>
  <sheetProtection/>
  <mergeCells count="6">
    <mergeCell ref="A1:E1"/>
    <mergeCell ref="A2:E2"/>
    <mergeCell ref="A3:A4"/>
    <mergeCell ref="B3:B4"/>
    <mergeCell ref="C3:D3"/>
    <mergeCell ref="E3:E4"/>
  </mergeCells>
  <printOptions/>
  <pageMargins left="0.75" right="0.2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8" sqref="B8:B13"/>
    </sheetView>
  </sheetViews>
  <sheetFormatPr defaultColWidth="9.00390625" defaultRowHeight="18" customHeight="1"/>
  <cols>
    <col min="1" max="1" width="39.875" style="10" customWidth="1"/>
    <col min="2" max="4" width="12.75390625" style="31" customWidth="1"/>
    <col min="5" max="5" width="12.75390625" style="34" customWidth="1"/>
    <col min="6" max="6" width="9.125" style="126" customWidth="1"/>
    <col min="7" max="10" width="9.125" style="10" customWidth="1"/>
    <col min="11" max="11" width="10.00390625" style="10" bestFit="1" customWidth="1"/>
    <col min="12" max="16384" width="9.125" style="10" customWidth="1"/>
  </cols>
  <sheetData>
    <row r="1" spans="1:6" s="9" customFormat="1" ht="49.5" customHeight="1">
      <c r="A1" s="214" t="s">
        <v>100</v>
      </c>
      <c r="B1" s="214"/>
      <c r="C1" s="214"/>
      <c r="D1" s="214"/>
      <c r="E1" s="214"/>
      <c r="F1" s="125"/>
    </row>
    <row r="2" spans="1:5" ht="24.75" customHeight="1">
      <c r="A2" s="7"/>
      <c r="B2" s="30"/>
      <c r="C2" s="215" t="s">
        <v>140</v>
      </c>
      <c r="D2" s="215"/>
      <c r="E2" s="215"/>
    </row>
    <row r="3" spans="1:5" ht="63" customHeight="1">
      <c r="A3" s="211"/>
      <c r="B3" s="207" t="s">
        <v>137</v>
      </c>
      <c r="C3" s="196" t="s">
        <v>87</v>
      </c>
      <c r="D3" s="197"/>
      <c r="E3" s="209" t="s">
        <v>136</v>
      </c>
    </row>
    <row r="4" spans="1:6" s="47" customFormat="1" ht="43.5" customHeight="1">
      <c r="A4" s="212"/>
      <c r="B4" s="213"/>
      <c r="C4" s="23" t="s">
        <v>138</v>
      </c>
      <c r="D4" s="23" t="s">
        <v>139</v>
      </c>
      <c r="E4" s="210"/>
      <c r="F4" s="127"/>
    </row>
    <row r="5" spans="1:6" ht="24.75" customHeight="1">
      <c r="A5" s="153" t="s">
        <v>76</v>
      </c>
      <c r="B5" s="154"/>
      <c r="C5" s="113"/>
      <c r="D5" s="113"/>
      <c r="E5" s="155"/>
      <c r="F5" s="151"/>
    </row>
    <row r="6" spans="1:11" ht="24.75" customHeight="1">
      <c r="A6" s="97" t="s">
        <v>77</v>
      </c>
      <c r="B6" s="88">
        <f>+D6-C6</f>
        <v>1278942</v>
      </c>
      <c r="C6" s="88">
        <f>SUM(C8:C13)</f>
        <v>141580</v>
      </c>
      <c r="D6" s="88">
        <f>SUM(D8:D13)</f>
        <v>1420522</v>
      </c>
      <c r="E6" s="93">
        <v>111.2</v>
      </c>
      <c r="I6" s="168"/>
      <c r="K6" s="169"/>
    </row>
    <row r="7" spans="1:11" ht="24.75" customHeight="1">
      <c r="A7" s="98" t="s">
        <v>118</v>
      </c>
      <c r="B7" s="55"/>
      <c r="C7" s="55"/>
      <c r="D7" s="55"/>
      <c r="E7" s="66"/>
      <c r="K7" s="169"/>
    </row>
    <row r="8" spans="1:11" ht="24.75" customHeight="1">
      <c r="A8" s="74" t="s">
        <v>25</v>
      </c>
      <c r="B8" s="55">
        <f aca="true" t="shared" si="0" ref="B8:B13">+D8-C8</f>
        <v>19633</v>
      </c>
      <c r="C8" s="55">
        <v>2858</v>
      </c>
      <c r="D8" s="55">
        <v>22491</v>
      </c>
      <c r="E8" s="66">
        <v>55.630859036829996</v>
      </c>
      <c r="I8" s="168"/>
      <c r="K8" s="169"/>
    </row>
    <row r="9" spans="1:11" ht="24.75" customHeight="1">
      <c r="A9" s="72" t="s">
        <v>11</v>
      </c>
      <c r="B9" s="55">
        <f t="shared" si="0"/>
        <v>8914</v>
      </c>
      <c r="C9" s="55">
        <v>438</v>
      </c>
      <c r="D9" s="55">
        <v>9352</v>
      </c>
      <c r="E9" s="66">
        <v>33.741025363495325</v>
      </c>
      <c r="I9" s="168"/>
      <c r="K9" s="169"/>
    </row>
    <row r="10" spans="1:11" ht="24.75" customHeight="1">
      <c r="A10" s="72" t="s">
        <v>22</v>
      </c>
      <c r="B10" s="55">
        <f t="shared" si="0"/>
        <v>223389</v>
      </c>
      <c r="C10" s="55">
        <v>39061</v>
      </c>
      <c r="D10" s="55">
        <v>262450</v>
      </c>
      <c r="E10" s="66">
        <v>131.25256303823804</v>
      </c>
      <c r="I10" s="168"/>
      <c r="K10" s="169"/>
    </row>
    <row r="11" spans="1:11" ht="24.75" customHeight="1">
      <c r="A11" s="72" t="s">
        <v>24</v>
      </c>
      <c r="B11" s="55">
        <f t="shared" si="0"/>
        <v>481527</v>
      </c>
      <c r="C11" s="156">
        <v>49274</v>
      </c>
      <c r="D11" s="55">
        <v>530801</v>
      </c>
      <c r="E11" s="66">
        <v>113.26436766893066</v>
      </c>
      <c r="I11" s="168"/>
      <c r="K11" s="169"/>
    </row>
    <row r="12" spans="1:11" ht="24" customHeight="1">
      <c r="A12" s="99" t="s">
        <v>141</v>
      </c>
      <c r="B12" s="55">
        <f t="shared" si="0"/>
        <v>406317</v>
      </c>
      <c r="C12" s="156">
        <v>38009</v>
      </c>
      <c r="D12" s="55">
        <v>444326</v>
      </c>
      <c r="E12" s="66">
        <v>129.09585888902126</v>
      </c>
      <c r="I12" s="168"/>
      <c r="K12" s="169"/>
    </row>
    <row r="13" spans="1:11" ht="24.75" customHeight="1">
      <c r="A13" s="72" t="s">
        <v>23</v>
      </c>
      <c r="B13" s="55">
        <f t="shared" si="0"/>
        <v>139162</v>
      </c>
      <c r="C13" s="156">
        <v>11940</v>
      </c>
      <c r="D13" s="55">
        <v>151102</v>
      </c>
      <c r="E13" s="66">
        <v>76.8794773689352</v>
      </c>
      <c r="I13" s="168"/>
      <c r="K13" s="169"/>
    </row>
    <row r="14" spans="1:5" ht="24.75" customHeight="1">
      <c r="A14" s="100" t="s">
        <v>78</v>
      </c>
      <c r="B14" s="55"/>
      <c r="C14" s="157"/>
      <c r="D14" s="55"/>
      <c r="E14" s="66"/>
    </row>
    <row r="15" spans="1:12" ht="24.75" customHeight="1">
      <c r="A15" s="97" t="s">
        <v>77</v>
      </c>
      <c r="B15" s="88">
        <f>+D15-C15</f>
        <v>1905824</v>
      </c>
      <c r="C15" s="88">
        <f>SUM(C17:C23)</f>
        <v>200666</v>
      </c>
      <c r="D15" s="88">
        <f>SUM(D17:D23)</f>
        <v>2106490</v>
      </c>
      <c r="E15" s="93">
        <v>118.75</v>
      </c>
      <c r="H15" s="7"/>
      <c r="J15" s="34"/>
      <c r="L15" s="169"/>
    </row>
    <row r="16" spans="1:12" ht="24.75" customHeight="1">
      <c r="A16" s="101" t="s">
        <v>119</v>
      </c>
      <c r="B16" s="55"/>
      <c r="C16" s="55"/>
      <c r="D16" s="55"/>
      <c r="E16" s="66"/>
      <c r="H16" s="7"/>
      <c r="J16" s="34"/>
      <c r="L16" s="169"/>
    </row>
    <row r="17" spans="1:12" ht="24.75" customHeight="1">
      <c r="A17" s="72" t="s">
        <v>109</v>
      </c>
      <c r="B17" s="55">
        <f aca="true" t="shared" si="1" ref="B17:B23">+D17-C17</f>
        <v>30688</v>
      </c>
      <c r="C17" s="55">
        <v>4890</v>
      </c>
      <c r="D17" s="55">
        <v>35578</v>
      </c>
      <c r="E17" s="66">
        <v>63.6947920582917</v>
      </c>
      <c r="H17" s="8"/>
      <c r="J17" s="34"/>
      <c r="L17" s="169"/>
    </row>
    <row r="18" spans="1:12" ht="24.75" customHeight="1">
      <c r="A18" s="72" t="s">
        <v>12</v>
      </c>
      <c r="B18" s="55">
        <f t="shared" si="1"/>
        <v>123136</v>
      </c>
      <c r="C18" s="55">
        <v>6323</v>
      </c>
      <c r="D18" s="55">
        <v>129459</v>
      </c>
      <c r="E18" s="66">
        <v>79.05941410329223</v>
      </c>
      <c r="H18" s="8"/>
      <c r="J18" s="34"/>
      <c r="L18" s="169"/>
    </row>
    <row r="19" spans="1:12" ht="24.75" customHeight="1">
      <c r="A19" s="72" t="s">
        <v>90</v>
      </c>
      <c r="B19" s="55">
        <f t="shared" si="1"/>
        <v>35458</v>
      </c>
      <c r="C19" s="55">
        <v>4786</v>
      </c>
      <c r="D19" s="55">
        <v>40244</v>
      </c>
      <c r="E19" s="66">
        <v>156.51227005794735</v>
      </c>
      <c r="H19" s="8"/>
      <c r="J19" s="34"/>
      <c r="L19" s="169"/>
    </row>
    <row r="20" spans="1:12" ht="24.75" customHeight="1">
      <c r="A20" s="72" t="s">
        <v>24</v>
      </c>
      <c r="B20" s="55">
        <f t="shared" si="1"/>
        <v>456742</v>
      </c>
      <c r="C20" s="55">
        <v>60300</v>
      </c>
      <c r="D20" s="55">
        <v>517042</v>
      </c>
      <c r="E20" s="66">
        <v>129.89405826920807</v>
      </c>
      <c r="H20" s="8"/>
      <c r="J20" s="34"/>
      <c r="L20" s="169"/>
    </row>
    <row r="21" spans="1:12" ht="21.75" customHeight="1">
      <c r="A21" s="99" t="s">
        <v>142</v>
      </c>
      <c r="B21" s="55">
        <f t="shared" si="1"/>
        <v>730669</v>
      </c>
      <c r="C21" s="55">
        <v>84230</v>
      </c>
      <c r="D21" s="55">
        <v>814899</v>
      </c>
      <c r="E21" s="66">
        <v>485.02139715379167</v>
      </c>
      <c r="H21" s="8"/>
      <c r="J21" s="34"/>
      <c r="L21" s="169"/>
    </row>
    <row r="22" spans="1:12" ht="24" customHeight="1">
      <c r="A22" s="99" t="s">
        <v>143</v>
      </c>
      <c r="B22" s="55">
        <f t="shared" si="1"/>
        <v>149071</v>
      </c>
      <c r="C22" s="55">
        <v>5585</v>
      </c>
      <c r="D22" s="55">
        <v>154656</v>
      </c>
      <c r="E22" s="66">
        <v>159.1700629862912</v>
      </c>
      <c r="H22" s="8"/>
      <c r="J22" s="34"/>
      <c r="L22" s="169"/>
    </row>
    <row r="23" spans="1:12" ht="24.75" customHeight="1">
      <c r="A23" s="72" t="s">
        <v>23</v>
      </c>
      <c r="B23" s="55">
        <f t="shared" si="1"/>
        <v>380060</v>
      </c>
      <c r="C23" s="55">
        <v>34552</v>
      </c>
      <c r="D23" s="55">
        <v>414612</v>
      </c>
      <c r="E23" s="66">
        <v>47.91573731009345</v>
      </c>
      <c r="H23" s="8"/>
      <c r="J23" s="34"/>
      <c r="K23" s="168"/>
      <c r="L23" s="169"/>
    </row>
    <row r="24" spans="1:5" ht="24.75" customHeight="1">
      <c r="A24" s="110"/>
      <c r="B24" s="56"/>
      <c r="C24" s="56"/>
      <c r="D24" s="56"/>
      <c r="E24" s="71"/>
    </row>
    <row r="26" ht="9.75" customHeight="1"/>
    <row r="27" ht="19.5" customHeight="1"/>
    <row r="28" spans="1:5" ht="30" customHeight="1">
      <c r="A28" s="9"/>
      <c r="B28" s="32"/>
      <c r="C28" s="32"/>
      <c r="D28" s="32"/>
      <c r="E28" s="33"/>
    </row>
    <row r="29" spans="1:6" s="9" customFormat="1" ht="24.75" customHeight="1">
      <c r="A29" s="10"/>
      <c r="B29" s="31"/>
      <c r="C29" s="31"/>
      <c r="D29" s="31"/>
      <c r="E29" s="34"/>
      <c r="F29" s="125"/>
    </row>
    <row r="35" spans="1:5" ht="18" customHeight="1">
      <c r="A35" s="7"/>
      <c r="B35" s="30"/>
      <c r="C35" s="30"/>
      <c r="D35" s="30"/>
      <c r="E35" s="26"/>
    </row>
  </sheetData>
  <sheetProtection/>
  <mergeCells count="6">
    <mergeCell ref="C3:D3"/>
    <mergeCell ref="E3:E4"/>
    <mergeCell ref="A3:A4"/>
    <mergeCell ref="B3:B4"/>
    <mergeCell ref="A1:E1"/>
    <mergeCell ref="C2:E2"/>
  </mergeCells>
  <printOptions/>
  <pageMargins left="0.75" right="0.25" top="0.5" bottom="0.5" header="0.37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E19" activeCellId="3" sqref="E14 E17 E16 E19"/>
    </sheetView>
  </sheetViews>
  <sheetFormatPr defaultColWidth="9.00390625" defaultRowHeight="12.75"/>
  <cols>
    <col min="1" max="1" width="38.125" style="4" customWidth="1"/>
    <col min="2" max="5" width="10.25390625" style="29" customWidth="1"/>
    <col min="6" max="6" width="10.25390625" style="28" customWidth="1"/>
    <col min="7" max="16384" width="9.125" style="4" customWidth="1"/>
  </cols>
  <sheetData>
    <row r="1" spans="1:6" s="6" customFormat="1" ht="49.5" customHeight="1">
      <c r="A1" s="194" t="s">
        <v>101</v>
      </c>
      <c r="B1" s="194"/>
      <c r="C1" s="194"/>
      <c r="D1" s="194"/>
      <c r="E1" s="194"/>
      <c r="F1" s="194"/>
    </row>
    <row r="2" spans="1:6" ht="24.75" customHeight="1">
      <c r="A2" s="5"/>
      <c r="B2" s="27"/>
      <c r="C2" s="27"/>
      <c r="D2" s="222" t="s">
        <v>57</v>
      </c>
      <c r="E2" s="222"/>
      <c r="F2" s="222"/>
    </row>
    <row r="3" spans="1:6" s="13" customFormat="1" ht="39.75" customHeight="1">
      <c r="A3" s="216"/>
      <c r="B3" s="218" t="s">
        <v>120</v>
      </c>
      <c r="C3" s="219"/>
      <c r="D3" s="219"/>
      <c r="E3" s="220"/>
      <c r="F3" s="221" t="s">
        <v>121</v>
      </c>
    </row>
    <row r="4" spans="1:6" s="13" customFormat="1" ht="39.75" customHeight="1">
      <c r="A4" s="217"/>
      <c r="B4" s="21" t="s">
        <v>47</v>
      </c>
      <c r="C4" s="21" t="s">
        <v>48</v>
      </c>
      <c r="D4" s="21" t="s">
        <v>16</v>
      </c>
      <c r="E4" s="21" t="s">
        <v>17</v>
      </c>
      <c r="F4" s="221"/>
    </row>
    <row r="5" spans="1:6" ht="30" customHeight="1">
      <c r="A5" s="152" t="s">
        <v>0</v>
      </c>
      <c r="B5" s="102">
        <v>173.2041941282205</v>
      </c>
      <c r="C5" s="102">
        <v>99.78</v>
      </c>
      <c r="D5" s="102">
        <v>100.04</v>
      </c>
      <c r="E5" s="102">
        <v>99.93</v>
      </c>
      <c r="F5" s="103">
        <v>100.12771721266418</v>
      </c>
    </row>
    <row r="6" spans="1:6" ht="30" customHeight="1">
      <c r="A6" s="104" t="s">
        <v>1</v>
      </c>
      <c r="B6" s="85">
        <v>179.66732430061407</v>
      </c>
      <c r="C6" s="85">
        <v>100.39</v>
      </c>
      <c r="D6" s="85">
        <v>100.5</v>
      </c>
      <c r="E6" s="85">
        <v>99.93</v>
      </c>
      <c r="F6" s="85">
        <v>100.90993035278224</v>
      </c>
    </row>
    <row r="7" spans="1:6" s="14" customFormat="1" ht="30" customHeight="1">
      <c r="A7" s="105" t="s">
        <v>2</v>
      </c>
      <c r="B7" s="106">
        <v>144.85483479502346</v>
      </c>
      <c r="C7" s="106">
        <v>96.38</v>
      </c>
      <c r="D7" s="106">
        <v>96.24</v>
      </c>
      <c r="E7" s="106">
        <v>100.87</v>
      </c>
      <c r="F7" s="106">
        <v>96.14165033372794</v>
      </c>
    </row>
    <row r="8" spans="1:6" s="14" customFormat="1" ht="30" customHeight="1">
      <c r="A8" s="105" t="s">
        <v>3</v>
      </c>
      <c r="B8" s="106">
        <v>177.4902162478083</v>
      </c>
      <c r="C8" s="106">
        <v>101.52</v>
      </c>
      <c r="D8" s="106">
        <v>101.71</v>
      </c>
      <c r="E8" s="106">
        <v>99.67</v>
      </c>
      <c r="F8" s="106">
        <v>101.90887027672505</v>
      </c>
    </row>
    <row r="9" spans="1:6" s="14" customFormat="1" ht="30" customHeight="1">
      <c r="A9" s="105" t="s">
        <v>88</v>
      </c>
      <c r="B9" s="106">
        <v>216.93061855670106</v>
      </c>
      <c r="C9" s="106">
        <v>98.99</v>
      </c>
      <c r="D9" s="106">
        <v>98.99</v>
      </c>
      <c r="E9" s="106">
        <v>100.31</v>
      </c>
      <c r="F9" s="106">
        <v>100.4581850073297</v>
      </c>
    </row>
    <row r="10" spans="1:6" ht="30" customHeight="1">
      <c r="A10" s="104" t="s">
        <v>4</v>
      </c>
      <c r="B10" s="85">
        <v>154.35771087928464</v>
      </c>
      <c r="C10" s="85">
        <v>100.62</v>
      </c>
      <c r="D10" s="85">
        <v>100.62</v>
      </c>
      <c r="E10" s="107">
        <v>100.26</v>
      </c>
      <c r="F10" s="85">
        <v>101.49986139623167</v>
      </c>
    </row>
    <row r="11" spans="1:6" ht="30" customHeight="1">
      <c r="A11" s="104" t="s">
        <v>5</v>
      </c>
      <c r="B11" s="85">
        <v>159.84374201045904</v>
      </c>
      <c r="C11" s="85">
        <v>103.41</v>
      </c>
      <c r="D11" s="85">
        <v>102.89</v>
      </c>
      <c r="E11" s="85">
        <v>100.08</v>
      </c>
      <c r="F11" s="85">
        <v>102.87145161710633</v>
      </c>
    </row>
    <row r="12" spans="1:6" ht="30" customHeight="1">
      <c r="A12" s="104" t="s">
        <v>79</v>
      </c>
      <c r="B12" s="85">
        <v>170.12374987796542</v>
      </c>
      <c r="C12" s="85">
        <v>98.25</v>
      </c>
      <c r="D12" s="85">
        <v>98.81</v>
      </c>
      <c r="E12" s="85">
        <v>99.9</v>
      </c>
      <c r="F12" s="85">
        <v>99.4754432399236</v>
      </c>
    </row>
    <row r="13" spans="1:6" ht="30" customHeight="1">
      <c r="A13" s="104" t="s">
        <v>6</v>
      </c>
      <c r="B13" s="85">
        <v>139.39463961558997</v>
      </c>
      <c r="C13" s="85">
        <v>100.46</v>
      </c>
      <c r="D13" s="85">
        <v>100.34</v>
      </c>
      <c r="E13" s="85">
        <v>100.03</v>
      </c>
      <c r="F13" s="85">
        <v>100.79948345088194</v>
      </c>
    </row>
    <row r="14" spans="1:6" ht="30" customHeight="1">
      <c r="A14" s="104" t="s">
        <v>7</v>
      </c>
      <c r="B14" s="85">
        <v>262.91</v>
      </c>
      <c r="C14" s="85">
        <v>101.13</v>
      </c>
      <c r="D14" s="85">
        <v>101.13</v>
      </c>
      <c r="E14" s="85">
        <v>100</v>
      </c>
      <c r="F14" s="85">
        <v>100.72749918788003</v>
      </c>
    </row>
    <row r="15" spans="1:6" ht="30" customHeight="1">
      <c r="A15" s="104" t="s">
        <v>60</v>
      </c>
      <c r="B15" s="85">
        <v>129.65814681247093</v>
      </c>
      <c r="C15" s="85">
        <v>90.24</v>
      </c>
      <c r="D15" s="85">
        <v>93.37</v>
      </c>
      <c r="E15" s="85">
        <v>99.5</v>
      </c>
      <c r="F15" s="85">
        <v>87.35680437636972</v>
      </c>
    </row>
    <row r="16" spans="1:6" ht="30" customHeight="1">
      <c r="A16" s="104" t="s">
        <v>61</v>
      </c>
      <c r="B16" s="85">
        <v>88.86</v>
      </c>
      <c r="C16" s="85">
        <v>100.55</v>
      </c>
      <c r="D16" s="85">
        <v>100</v>
      </c>
      <c r="E16" s="35">
        <v>100</v>
      </c>
      <c r="F16" s="85">
        <v>99.5835106576677</v>
      </c>
    </row>
    <row r="17" spans="1:6" ht="30" customHeight="1">
      <c r="A17" s="104" t="s">
        <v>62</v>
      </c>
      <c r="B17" s="85">
        <v>303.13</v>
      </c>
      <c r="C17" s="85">
        <v>100.32</v>
      </c>
      <c r="D17" s="85">
        <v>100.32</v>
      </c>
      <c r="E17" s="85">
        <v>100</v>
      </c>
      <c r="F17" s="85">
        <v>103.30234808147833</v>
      </c>
    </row>
    <row r="18" spans="1:6" ht="30" customHeight="1">
      <c r="A18" s="104" t="s">
        <v>63</v>
      </c>
      <c r="B18" s="85">
        <v>134.8462883884177</v>
      </c>
      <c r="C18" s="85">
        <v>101.07</v>
      </c>
      <c r="D18" s="85">
        <v>101.15</v>
      </c>
      <c r="E18" s="85">
        <v>100.02</v>
      </c>
      <c r="F18" s="85">
        <v>100.76770826948052</v>
      </c>
    </row>
    <row r="19" spans="1:6" ht="30" customHeight="1">
      <c r="A19" s="104" t="s">
        <v>64</v>
      </c>
      <c r="B19" s="85">
        <v>166.4759644375725</v>
      </c>
      <c r="C19" s="35">
        <v>100.26</v>
      </c>
      <c r="D19" s="85">
        <v>100.18</v>
      </c>
      <c r="E19" s="85">
        <v>100</v>
      </c>
      <c r="F19" s="85">
        <v>101.28897275327121</v>
      </c>
    </row>
    <row r="20" spans="1:6" s="18" customFormat="1" ht="30" customHeight="1">
      <c r="A20" s="108" t="s">
        <v>95</v>
      </c>
      <c r="B20" s="109">
        <v>164.2425318066158</v>
      </c>
      <c r="C20" s="109">
        <v>97.21</v>
      </c>
      <c r="D20" s="109">
        <v>97.44</v>
      </c>
      <c r="E20" s="109">
        <v>99.9</v>
      </c>
      <c r="F20" s="109">
        <v>96.30143210911169</v>
      </c>
    </row>
    <row r="21" spans="1:6" s="18" customFormat="1" ht="30" customHeight="1">
      <c r="A21" s="108" t="s">
        <v>96</v>
      </c>
      <c r="B21" s="109">
        <v>136.80716909562787</v>
      </c>
      <c r="C21" s="109">
        <v>112.4</v>
      </c>
      <c r="D21" s="109">
        <v>111.93</v>
      </c>
      <c r="E21" s="109">
        <v>99.58</v>
      </c>
      <c r="F21" s="109">
        <v>103.91641702285555</v>
      </c>
    </row>
    <row r="22" spans="1:6" ht="30" customHeight="1">
      <c r="A22" s="110"/>
      <c r="B22" s="111"/>
      <c r="C22" s="111"/>
      <c r="D22" s="111"/>
      <c r="E22" s="111"/>
      <c r="F22" s="112"/>
    </row>
  </sheetData>
  <sheetProtection/>
  <mergeCells count="5">
    <mergeCell ref="A3:A4"/>
    <mergeCell ref="B3:E3"/>
    <mergeCell ref="F3:F4"/>
    <mergeCell ref="A1:F1"/>
    <mergeCell ref="D2:F2"/>
  </mergeCells>
  <printOptions/>
  <pageMargins left="0.75" right="0.25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11" sqref="F11"/>
    </sheetView>
  </sheetViews>
  <sheetFormatPr defaultColWidth="9.00390625" defaultRowHeight="24.75" customHeight="1"/>
  <cols>
    <col min="1" max="1" width="38.75390625" style="11" customWidth="1"/>
    <col min="2" max="5" width="12.75390625" style="35" customWidth="1"/>
    <col min="6" max="6" width="9.125" style="11" customWidth="1"/>
    <col min="7" max="7" width="19.375" style="136" customWidth="1"/>
    <col min="8" max="16384" width="9.125" style="11" customWidth="1"/>
  </cols>
  <sheetData>
    <row r="1" spans="1:7" s="123" customFormat="1" ht="49.5" customHeight="1">
      <c r="A1" s="225" t="s">
        <v>97</v>
      </c>
      <c r="B1" s="225"/>
      <c r="C1" s="225"/>
      <c r="D1" s="225"/>
      <c r="E1" s="225"/>
      <c r="G1" s="135"/>
    </row>
    <row r="3" spans="1:5" ht="39.75" customHeight="1">
      <c r="A3" s="226"/>
      <c r="B3" s="202" t="s">
        <v>133</v>
      </c>
      <c r="C3" s="227" t="s">
        <v>87</v>
      </c>
      <c r="D3" s="228"/>
      <c r="E3" s="202" t="s">
        <v>136</v>
      </c>
    </row>
    <row r="4" spans="1:7" s="16" customFormat="1" ht="39.75" customHeight="1">
      <c r="A4" s="226"/>
      <c r="B4" s="202"/>
      <c r="C4" s="25" t="s">
        <v>134</v>
      </c>
      <c r="D4" s="25" t="s">
        <v>144</v>
      </c>
      <c r="E4" s="202"/>
      <c r="G4" s="137"/>
    </row>
    <row r="5" spans="1:5" ht="30" customHeight="1">
      <c r="A5" s="223" t="s">
        <v>151</v>
      </c>
      <c r="B5" s="223"/>
      <c r="C5" s="223"/>
      <c r="D5" s="223"/>
      <c r="E5" s="223"/>
    </row>
    <row r="6" spans="1:5" ht="30" customHeight="1">
      <c r="A6" s="59" t="s">
        <v>81</v>
      </c>
      <c r="B6" s="113">
        <f>+D6-C6</f>
        <v>20759</v>
      </c>
      <c r="C6" s="113">
        <f>+C12+C13</f>
        <v>2101</v>
      </c>
      <c r="D6" s="113">
        <f>+D12+D13</f>
        <v>22860</v>
      </c>
      <c r="E6" s="109">
        <v>107.47</v>
      </c>
    </row>
    <row r="7" spans="1:7" s="17" customFormat="1" ht="30" customHeight="1">
      <c r="A7" s="94" t="s">
        <v>49</v>
      </c>
      <c r="B7" s="88"/>
      <c r="C7" s="88"/>
      <c r="D7" s="88"/>
      <c r="E7" s="85"/>
      <c r="G7" s="138"/>
    </row>
    <row r="8" spans="1:5" ht="30" customHeight="1">
      <c r="A8" s="64" t="s">
        <v>50</v>
      </c>
      <c r="B8" s="55"/>
      <c r="C8" s="55"/>
      <c r="D8" s="88"/>
      <c r="E8" s="85"/>
    </row>
    <row r="9" spans="1:5" ht="30" customHeight="1">
      <c r="A9" s="64" t="s">
        <v>51</v>
      </c>
      <c r="B9" s="55">
        <f>+D9-C9</f>
        <v>20758</v>
      </c>
      <c r="C9" s="55">
        <v>2101</v>
      </c>
      <c r="D9" s="55">
        <v>22859</v>
      </c>
      <c r="E9" s="85">
        <v>107.47</v>
      </c>
    </row>
    <row r="10" spans="1:5" ht="30" customHeight="1">
      <c r="A10" s="64" t="s">
        <v>52</v>
      </c>
      <c r="B10" s="55"/>
      <c r="C10" s="55"/>
      <c r="D10" s="55"/>
      <c r="E10" s="85"/>
    </row>
    <row r="11" spans="1:7" s="17" customFormat="1" ht="30" customHeight="1">
      <c r="A11" s="94" t="s">
        <v>53</v>
      </c>
      <c r="B11" s="88"/>
      <c r="C11" s="88"/>
      <c r="D11" s="55"/>
      <c r="E11" s="85"/>
      <c r="G11" s="138"/>
    </row>
    <row r="12" spans="1:5" ht="30" customHeight="1">
      <c r="A12" s="64" t="s">
        <v>54</v>
      </c>
      <c r="B12" s="55">
        <f>+D12-C12</f>
        <v>14469</v>
      </c>
      <c r="C12" s="55">
        <v>1639</v>
      </c>
      <c r="D12" s="55">
        <v>16108</v>
      </c>
      <c r="E12" s="85">
        <v>107.32</v>
      </c>
    </row>
    <row r="13" spans="1:5" ht="30" customHeight="1">
      <c r="A13" s="64" t="s">
        <v>55</v>
      </c>
      <c r="B13" s="55">
        <f>+D13-C13</f>
        <v>6290</v>
      </c>
      <c r="C13" s="55">
        <v>462</v>
      </c>
      <c r="D13" s="55">
        <v>6752</v>
      </c>
      <c r="E13" s="85">
        <v>107.83</v>
      </c>
    </row>
    <row r="14" spans="1:5" ht="30" customHeight="1">
      <c r="A14" s="224" t="s">
        <v>152</v>
      </c>
      <c r="B14" s="224"/>
      <c r="C14" s="224"/>
      <c r="D14" s="224"/>
      <c r="E14" s="224"/>
    </row>
    <row r="15" spans="1:5" ht="30" customHeight="1">
      <c r="A15" s="59" t="s">
        <v>81</v>
      </c>
      <c r="B15" s="113">
        <f>+D15-C15</f>
        <v>1378258</v>
      </c>
      <c r="C15" s="113">
        <f>+C21+C22</f>
        <v>129959</v>
      </c>
      <c r="D15" s="113">
        <f>+D21+D22</f>
        <v>1508217</v>
      </c>
      <c r="E15" s="109">
        <v>106.8</v>
      </c>
    </row>
    <row r="16" spans="1:7" s="17" customFormat="1" ht="30" customHeight="1">
      <c r="A16" s="94" t="s">
        <v>49</v>
      </c>
      <c r="B16" s="88"/>
      <c r="C16" s="88"/>
      <c r="D16" s="55"/>
      <c r="E16" s="85"/>
      <c r="G16" s="138"/>
    </row>
    <row r="17" spans="1:5" ht="30" customHeight="1">
      <c r="A17" s="64" t="s">
        <v>50</v>
      </c>
      <c r="B17" s="55"/>
      <c r="C17" s="55"/>
      <c r="D17" s="55"/>
      <c r="E17" s="85"/>
    </row>
    <row r="18" spans="1:5" ht="30" customHeight="1">
      <c r="A18" s="64" t="s">
        <v>51</v>
      </c>
      <c r="B18" s="55">
        <f>+D18-C18</f>
        <v>1378258</v>
      </c>
      <c r="C18" s="55">
        <v>129959</v>
      </c>
      <c r="D18" s="55">
        <v>1508217</v>
      </c>
      <c r="E18" s="85">
        <v>106.8</v>
      </c>
    </row>
    <row r="19" spans="1:5" ht="30" customHeight="1">
      <c r="A19" s="64" t="s">
        <v>52</v>
      </c>
      <c r="B19" s="55"/>
      <c r="C19" s="55"/>
      <c r="D19" s="55"/>
      <c r="E19" s="85"/>
    </row>
    <row r="20" spans="1:7" s="17" customFormat="1" ht="30" customHeight="1">
      <c r="A20" s="94" t="s">
        <v>53</v>
      </c>
      <c r="B20" s="88"/>
      <c r="C20" s="88"/>
      <c r="D20" s="55"/>
      <c r="E20" s="85"/>
      <c r="G20" s="138"/>
    </row>
    <row r="21" spans="1:5" ht="30" customHeight="1">
      <c r="A21" s="64" t="s">
        <v>54</v>
      </c>
      <c r="B21" s="55">
        <f>+D21-C21</f>
        <v>756161</v>
      </c>
      <c r="C21" s="55">
        <v>76149</v>
      </c>
      <c r="D21" s="55">
        <v>832310</v>
      </c>
      <c r="E21" s="85">
        <v>105.45</v>
      </c>
    </row>
    <row r="22" spans="1:5" ht="30" customHeight="1">
      <c r="A22" s="68" t="s">
        <v>55</v>
      </c>
      <c r="B22" s="56">
        <f>+D22-C22</f>
        <v>622097</v>
      </c>
      <c r="C22" s="56">
        <v>53810</v>
      </c>
      <c r="D22" s="56">
        <v>675907</v>
      </c>
      <c r="E22" s="111">
        <v>108.5</v>
      </c>
    </row>
  </sheetData>
  <sheetProtection/>
  <mergeCells count="7">
    <mergeCell ref="A5:E5"/>
    <mergeCell ref="A14:E14"/>
    <mergeCell ref="A1:E1"/>
    <mergeCell ref="A3:A4"/>
    <mergeCell ref="B3:B4"/>
    <mergeCell ref="E3:E4"/>
    <mergeCell ref="C3:D3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A19" sqref="A19"/>
    </sheetView>
  </sheetViews>
  <sheetFormatPr defaultColWidth="9.00390625" defaultRowHeight="24.75" customHeight="1"/>
  <cols>
    <col min="1" max="1" width="39.25390625" style="11" customWidth="1"/>
    <col min="2" max="4" width="12.75390625" style="35" customWidth="1"/>
    <col min="5" max="5" width="12.75390625" style="15" customWidth="1"/>
    <col min="6" max="6" width="9.125" style="11" customWidth="1"/>
    <col min="7" max="7" width="14.625" style="136" customWidth="1"/>
    <col min="8" max="16384" width="9.125" style="11" customWidth="1"/>
  </cols>
  <sheetData>
    <row r="1" spans="1:7" s="123" customFormat="1" ht="49.5" customHeight="1">
      <c r="A1" s="225" t="s">
        <v>98</v>
      </c>
      <c r="B1" s="225"/>
      <c r="C1" s="225"/>
      <c r="D1" s="225"/>
      <c r="E1" s="225"/>
      <c r="G1" s="135"/>
    </row>
    <row r="3" spans="1:5" ht="39.75" customHeight="1">
      <c r="A3" s="226"/>
      <c r="B3" s="202" t="s">
        <v>137</v>
      </c>
      <c r="C3" s="227" t="s">
        <v>87</v>
      </c>
      <c r="D3" s="228"/>
      <c r="E3" s="202" t="s">
        <v>136</v>
      </c>
    </row>
    <row r="4" spans="1:7" s="16" customFormat="1" ht="39.75" customHeight="1">
      <c r="A4" s="226"/>
      <c r="B4" s="202"/>
      <c r="C4" s="25" t="s">
        <v>138</v>
      </c>
      <c r="D4" s="25" t="s">
        <v>145</v>
      </c>
      <c r="E4" s="202"/>
      <c r="G4" s="137"/>
    </row>
    <row r="5" spans="1:5" ht="30" customHeight="1">
      <c r="A5" s="223" t="s">
        <v>153</v>
      </c>
      <c r="B5" s="223"/>
      <c r="C5" s="223"/>
      <c r="D5" s="223"/>
      <c r="E5" s="223"/>
    </row>
    <row r="6" spans="1:5" ht="30" customHeight="1">
      <c r="A6" s="114" t="s">
        <v>81</v>
      </c>
      <c r="B6" s="115">
        <f>D6-C6</f>
        <v>17426</v>
      </c>
      <c r="C6" s="115">
        <f>+C8+C9+C10</f>
        <v>1965</v>
      </c>
      <c r="D6" s="115">
        <f>+D8+D9+D10</f>
        <v>19391</v>
      </c>
      <c r="E6" s="91">
        <v>107.56</v>
      </c>
    </row>
    <row r="7" spans="1:10" s="17" customFormat="1" ht="30" customHeight="1">
      <c r="A7" s="87" t="s">
        <v>58</v>
      </c>
      <c r="B7" s="88"/>
      <c r="C7" s="88"/>
      <c r="D7" s="116"/>
      <c r="E7" s="93"/>
      <c r="G7" s="136"/>
      <c r="H7" s="11"/>
      <c r="J7" s="11"/>
    </row>
    <row r="8" spans="1:5" ht="30" customHeight="1">
      <c r="A8" s="117" t="s">
        <v>82</v>
      </c>
      <c r="B8" s="55">
        <f>D8-C8</f>
        <v>428</v>
      </c>
      <c r="C8" s="55">
        <v>45</v>
      </c>
      <c r="D8" s="55">
        <v>473</v>
      </c>
      <c r="E8" s="85">
        <v>103.34</v>
      </c>
    </row>
    <row r="9" spans="1:5" ht="30" customHeight="1">
      <c r="A9" s="117" t="s">
        <v>83</v>
      </c>
      <c r="B9" s="55">
        <f>D9-C9</f>
        <v>16486</v>
      </c>
      <c r="C9" s="55">
        <v>1857</v>
      </c>
      <c r="D9" s="67">
        <v>18343</v>
      </c>
      <c r="E9" s="66">
        <v>107.5500411700945</v>
      </c>
    </row>
    <row r="10" spans="1:5" ht="30" customHeight="1">
      <c r="A10" s="117" t="s">
        <v>84</v>
      </c>
      <c r="B10" s="55">
        <f>D10-C10</f>
        <v>512</v>
      </c>
      <c r="C10" s="55">
        <v>63</v>
      </c>
      <c r="D10" s="67">
        <v>575</v>
      </c>
      <c r="E10" s="66">
        <v>111.64</v>
      </c>
    </row>
    <row r="11" spans="1:7" s="17" customFormat="1" ht="30" customHeight="1">
      <c r="A11" s="87" t="s">
        <v>59</v>
      </c>
      <c r="B11" s="55"/>
      <c r="C11" s="55"/>
      <c r="D11" s="55"/>
      <c r="E11" s="66"/>
      <c r="G11" s="138"/>
    </row>
    <row r="12" spans="1:5" ht="30" customHeight="1">
      <c r="A12" s="117" t="s">
        <v>85</v>
      </c>
      <c r="B12" s="55">
        <f>D12-C12</f>
        <v>16997</v>
      </c>
      <c r="C12" s="55">
        <v>1921</v>
      </c>
      <c r="D12" s="67">
        <v>18918</v>
      </c>
      <c r="E12" s="66">
        <v>107.67</v>
      </c>
    </row>
    <row r="13" spans="1:5" ht="30" customHeight="1">
      <c r="A13" s="117" t="s">
        <v>86</v>
      </c>
      <c r="B13" s="55">
        <f>D13-C13</f>
        <v>428</v>
      </c>
      <c r="C13" s="55">
        <v>45</v>
      </c>
      <c r="D13" s="55">
        <v>473</v>
      </c>
      <c r="E13" s="66">
        <v>103.34</v>
      </c>
    </row>
    <row r="14" spans="1:5" ht="30" customHeight="1">
      <c r="A14" s="229" t="s">
        <v>154</v>
      </c>
      <c r="B14" s="229"/>
      <c r="C14" s="229"/>
      <c r="D14" s="229"/>
      <c r="E14" s="229"/>
    </row>
    <row r="15" spans="1:9" ht="30" customHeight="1">
      <c r="A15" s="114" t="s">
        <v>81</v>
      </c>
      <c r="B15" s="113">
        <f>D15-C15</f>
        <v>1182548</v>
      </c>
      <c r="C15" s="113">
        <f>+C17+C18+C19</f>
        <v>126715</v>
      </c>
      <c r="D15" s="113">
        <f>+D17+D18+D19</f>
        <v>1309263</v>
      </c>
      <c r="E15" s="102">
        <v>107.17</v>
      </c>
      <c r="I15" s="167"/>
    </row>
    <row r="16" spans="1:9" s="17" customFormat="1" ht="30" customHeight="1">
      <c r="A16" s="87" t="s">
        <v>58</v>
      </c>
      <c r="B16" s="119"/>
      <c r="C16" s="119"/>
      <c r="D16" s="120"/>
      <c r="E16" s="93"/>
      <c r="G16" s="136"/>
      <c r="I16" s="167"/>
    </row>
    <row r="17" spans="1:9" ht="30" customHeight="1">
      <c r="A17" s="117" t="s">
        <v>82</v>
      </c>
      <c r="B17" s="120">
        <f>+D17-C17</f>
        <v>428</v>
      </c>
      <c r="C17" s="120">
        <v>45</v>
      </c>
      <c r="D17" s="120">
        <v>473</v>
      </c>
      <c r="E17" s="85">
        <v>103.34</v>
      </c>
      <c r="I17" s="167"/>
    </row>
    <row r="18" spans="1:9" ht="30" customHeight="1">
      <c r="A18" s="117" t="s">
        <v>83</v>
      </c>
      <c r="B18" s="55">
        <f>D18-C18</f>
        <v>1146095</v>
      </c>
      <c r="C18" s="55">
        <v>121690</v>
      </c>
      <c r="D18" s="55">
        <v>1267785</v>
      </c>
      <c r="E18" s="66">
        <v>106.96164408621672</v>
      </c>
      <c r="I18" s="167"/>
    </row>
    <row r="19" spans="1:9" ht="30" customHeight="1">
      <c r="A19" s="117" t="s">
        <v>84</v>
      </c>
      <c r="B19" s="55">
        <f>D19-C19</f>
        <v>36025</v>
      </c>
      <c r="C19" s="55">
        <v>4980</v>
      </c>
      <c r="D19" s="55">
        <v>41005</v>
      </c>
      <c r="E19" s="66">
        <v>114.09</v>
      </c>
      <c r="I19" s="167"/>
    </row>
    <row r="20" spans="1:7" s="17" customFormat="1" ht="30" customHeight="1">
      <c r="A20" s="87" t="s">
        <v>59</v>
      </c>
      <c r="B20" s="55"/>
      <c r="C20" s="119"/>
      <c r="D20" s="120"/>
      <c r="E20" s="66"/>
      <c r="G20" s="138"/>
    </row>
    <row r="21" spans="1:5" ht="30" customHeight="1">
      <c r="A21" s="117" t="s">
        <v>85</v>
      </c>
      <c r="B21" s="55">
        <f>D21-C21</f>
        <v>1182120</v>
      </c>
      <c r="C21" s="55">
        <v>126670</v>
      </c>
      <c r="D21" s="55">
        <v>1308790</v>
      </c>
      <c r="E21" s="66">
        <v>107.17</v>
      </c>
    </row>
    <row r="22" spans="1:5" ht="30" customHeight="1">
      <c r="A22" s="118" t="s">
        <v>86</v>
      </c>
      <c r="B22" s="56">
        <f>D22-C22</f>
        <v>428</v>
      </c>
      <c r="C22" s="56">
        <v>45</v>
      </c>
      <c r="D22" s="56">
        <v>473</v>
      </c>
      <c r="E22" s="71">
        <v>103.34</v>
      </c>
    </row>
  </sheetData>
  <sheetProtection/>
  <mergeCells count="7">
    <mergeCell ref="A5:E5"/>
    <mergeCell ref="A14:E14"/>
    <mergeCell ref="A1:E1"/>
    <mergeCell ref="A3:A4"/>
    <mergeCell ref="B3:B4"/>
    <mergeCell ref="E3:E4"/>
    <mergeCell ref="C3:D3"/>
  </mergeCells>
  <printOptions/>
  <pageMargins left="0.7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VinhPhuc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Xuan</dc:creator>
  <cp:keywords/>
  <dc:description/>
  <cp:lastModifiedBy>User</cp:lastModifiedBy>
  <cp:lastPrinted>2015-11-20T08:00:50Z</cp:lastPrinted>
  <dcterms:created xsi:type="dcterms:W3CDTF">2002-03-21T02:08:47Z</dcterms:created>
  <dcterms:modified xsi:type="dcterms:W3CDTF">2015-11-20T08:05:54Z</dcterms:modified>
  <cp:category/>
  <cp:version/>
  <cp:contentType/>
  <cp:contentStatus/>
</cp:coreProperties>
</file>