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05" windowWidth="11340" windowHeight="6510" tabRatio="628" activeTab="5"/>
  </bookViews>
  <sheets>
    <sheet name="NN" sheetId="1" r:id="rId1"/>
    <sheet name="Chi so CN" sheetId="2" r:id="rId2"/>
    <sheet name="SPCN" sheetId="3" r:id="rId3"/>
    <sheet name="VDT" sheetId="4" r:id="rId4"/>
    <sheet name="TM" sheetId="5" r:id="rId5"/>
    <sheet name="XNK" sheetId="6" r:id="rId6"/>
    <sheet name="chi so" sheetId="7" r:id="rId7"/>
    <sheet name="VTHH" sheetId="8" r:id="rId8"/>
    <sheet name="VTHK" sheetId="9" r:id="rId9"/>
    <sheet name="00000000" sheetId="10" state="veryHidden" r:id="rId10"/>
    <sheet name="10000000" sheetId="11" state="veryHidden" r:id="rId11"/>
  </sheets>
  <externalReferences>
    <externalReference r:id="rId14"/>
  </externalReferences>
  <definedNames>
    <definedName name="_Fill" hidden="1">#REF!</definedName>
    <definedName name="nhan">#REF!</definedName>
  </definedNames>
  <calcPr fullCalcOnLoad="1"/>
</workbook>
</file>

<file path=xl/sharedStrings.xml><?xml version="1.0" encoding="utf-8"?>
<sst xmlns="http://schemas.openxmlformats.org/spreadsheetml/2006/main" count="239" uniqueCount="164">
  <si>
    <t>CHỈ SỐ GIÁ CHUNG</t>
  </si>
  <si>
    <t>1.  Hàng ăn và dịch vụ ăn uống</t>
  </si>
  <si>
    <t>Trong đó: - Lương thực</t>
  </si>
  <si>
    <t xml:space="preserve">               - Thực phẩm</t>
  </si>
  <si>
    <t>2. Đồ uống và thuốc lá</t>
  </si>
  <si>
    <t>3. May mặc, mũ nón, giầy dép</t>
  </si>
  <si>
    <t>5. Thiết bị và đồ dùng gia đình</t>
  </si>
  <si>
    <t>6. Thuốc và dịch vụ y tế</t>
  </si>
  <si>
    <t>Đơn vị          tính</t>
  </si>
  <si>
    <t>Tấn</t>
  </si>
  <si>
    <t>Chiếc</t>
  </si>
  <si>
    <t xml:space="preserve"> - Giày dép các loại</t>
  </si>
  <si>
    <t xml:space="preserve"> - Vải may mặc</t>
  </si>
  <si>
    <t>Đơn vị tính: Triệu đồng</t>
  </si>
  <si>
    <t>TỔNG SỐ</t>
  </si>
  <si>
    <t>M3</t>
  </si>
  <si>
    <t xml:space="preserve">Tháng 12  năm trước </t>
  </si>
  <si>
    <t xml:space="preserve">Tháng  trước </t>
  </si>
  <si>
    <t>1000 cái</t>
  </si>
  <si>
    <t>1000 m2</t>
  </si>
  <si>
    <t>Triệu Kwh</t>
  </si>
  <si>
    <t>1000 m3</t>
  </si>
  <si>
    <t xml:space="preserve"> - Hàng dệt may</t>
  </si>
  <si>
    <t xml:space="preserve"> - Hàng hoá khác</t>
  </si>
  <si>
    <t xml:space="preserve"> - Hàng điện tử</t>
  </si>
  <si>
    <t xml:space="preserve"> - Chè xuất khẩu</t>
  </si>
  <si>
    <t>1. Công nghiệp khai thác mỏ</t>
  </si>
  <si>
    <t xml:space="preserve"> - Khai khoáng khác</t>
  </si>
  <si>
    <t>2. Công nghiệp chế biến</t>
  </si>
  <si>
    <t xml:space="preserve"> - Sản xuất chế biến thực phẩm</t>
  </si>
  <si>
    <t xml:space="preserve"> - Dệt</t>
  </si>
  <si>
    <t xml:space="preserve"> - Sản xuất trang phục</t>
  </si>
  <si>
    <t xml:space="preserve"> - Sản xuất sản phẩm từ chất khoáng phi kim loại</t>
  </si>
  <si>
    <t xml:space="preserve"> - Sản xuất sản phẩm điện tử</t>
  </si>
  <si>
    <t xml:space="preserve"> - Sản xuất xe có động cơ</t>
  </si>
  <si>
    <t xml:space="preserve"> - Sản xuất phương tiện vận tải khác</t>
  </si>
  <si>
    <t>3. SX, tập trung và phân phối điện, nước</t>
  </si>
  <si>
    <t>4. Cung cấp nước, HĐ quản lý, xử lý rác thải</t>
  </si>
  <si>
    <t>1. Đá xây dựng</t>
  </si>
  <si>
    <t>1000 viên</t>
  </si>
  <si>
    <t>10. Xe máy các loại</t>
  </si>
  <si>
    <t>11. Điện thương phẩm</t>
  </si>
  <si>
    <t>Kỳ gốc 
(2009)</t>
  </si>
  <si>
    <t>Cùng kỳ năm trước</t>
  </si>
  <si>
    <t>A. VẬN CHUYỂN HÀNH KHÁCH - Nghìn hành khách</t>
  </si>
  <si>
    <t>Phân theo loại hình kinh tế</t>
  </si>
  <si>
    <t>Nhà nước</t>
  </si>
  <si>
    <t>Ngoài Nhà nước</t>
  </si>
  <si>
    <t>Khu vực có vốn đầu tư nước ngoài</t>
  </si>
  <si>
    <t>Phân theo ngành vận tải</t>
  </si>
  <si>
    <t>Đường bộ</t>
  </si>
  <si>
    <t>Đường sông</t>
  </si>
  <si>
    <t>Đường biển</t>
  </si>
  <si>
    <t>A. VẬN CHUYỂN HÀNG HOÁ - Nghìn tấn</t>
  </si>
  <si>
    <t>TOÀN NGÀNH</t>
  </si>
  <si>
    <t>Đơn vị tính: %</t>
  </si>
  <si>
    <t>1. Phân theo loại hình kinh tế</t>
  </si>
  <si>
    <t>2. Phân theo ngành vận tải</t>
  </si>
  <si>
    <t>7. Giao thông</t>
  </si>
  <si>
    <t>8. Bưu chính viễn thông</t>
  </si>
  <si>
    <t>9. Giáo dục</t>
  </si>
  <si>
    <t>10. Văn hoá, giải trí và du lịch</t>
  </si>
  <si>
    <t>11. Hàng hoá và dịch vụ khác</t>
  </si>
  <si>
    <t>1. Vốn ngân sách Nhà nước cấp tỉnh</t>
  </si>
  <si>
    <t>- Vốn cân đối ngân sách tỉnh</t>
  </si>
  <si>
    <t>- Vốn trung ương hỗ trợ theo mục tiêu</t>
  </si>
  <si>
    <t>- Vốn nước ngoài (ODA)</t>
  </si>
  <si>
    <t>2. Vốn ngân sách nhà nước cấp huyện</t>
  </si>
  <si>
    <t>- Vốn cân đối ngân sách huyện</t>
  </si>
  <si>
    <t>- Vốn tỉnh hỗ trợ đầu tư theo mục tiêu</t>
  </si>
  <si>
    <t>- Vốn khác</t>
  </si>
  <si>
    <t>3. Vốn ngân sách nhà nước cấp xã</t>
  </si>
  <si>
    <t>- Vốn cân đối ngân sách xã</t>
  </si>
  <si>
    <t>- Vốn huyện hỗ trợ đầu tư theo mục tiêu</t>
  </si>
  <si>
    <t xml:space="preserve">      I. XUẤT KHẨU</t>
  </si>
  <si>
    <t>Tổng trị giá</t>
  </si>
  <si>
    <t xml:space="preserve">     II. NHẬP KHẨU</t>
  </si>
  <si>
    <t>4. Nhà ở, điện, nước, chất đốt và VLXD</t>
  </si>
  <si>
    <t>Tháng trước</t>
  </si>
  <si>
    <t xml:space="preserve"> TỔNG SỐ</t>
  </si>
  <si>
    <t xml:space="preserve"> - Nhà nước</t>
  </si>
  <si>
    <t xml:space="preserve"> - Ngoài Nhà nước</t>
  </si>
  <si>
    <t xml:space="preserve"> - Khu vực có vốn đầu tư nước ngoài</t>
  </si>
  <si>
    <t xml:space="preserve"> - Đường bộ</t>
  </si>
  <si>
    <t xml:space="preserve"> - Đường sông</t>
  </si>
  <si>
    <t xml:space="preserve"> - Đường biển</t>
  </si>
  <si>
    <t xml:space="preserve"> - </t>
  </si>
  <si>
    <t xml:space="preserve"> -</t>
  </si>
  <si>
    <t>Ước thực hiện</t>
  </si>
  <si>
    <t xml:space="preserve">              - Ăn uống ngoài gia đình</t>
  </si>
  <si>
    <t>12. Nước uống được</t>
  </si>
  <si>
    <t xml:space="preserve"> - Sắt thép</t>
  </si>
  <si>
    <t xml:space="preserve">SẢN PHẨM CHỦ YẾU NGÀNH CÔNG NGHIỆP </t>
  </si>
  <si>
    <t xml:space="preserve">TÌNH HÌNH THỰC HIỆN VỐN ĐẦU TƯ PHÁT TRIỂN
 THUỘC NGUỒN VỐN NHÀ NƯỚC DO ĐỊA PHƯƠNG QUẢN LÝ </t>
  </si>
  <si>
    <t xml:space="preserve"> A. Phân theo loại hình kinh tế</t>
  </si>
  <si>
    <t xml:space="preserve"> 1. Kinh tế nhà nước</t>
  </si>
  <si>
    <t xml:space="preserve"> B. Phân theo ngành hoạt động</t>
  </si>
  <si>
    <t xml:space="preserve"> 1. Thương nghiệp</t>
  </si>
  <si>
    <t xml:space="preserve"> Đô la Mỹ, loại tờ 50 - 100 USD</t>
  </si>
  <si>
    <t xml:space="preserve">VẬN TẢI HÀNG HOÁ CỦA ĐỊA PHƯƠNG </t>
  </si>
  <si>
    <t xml:space="preserve">VẬN TẢI HÀNH KHÁCH CỦA ĐỊA PHƯƠNG </t>
  </si>
  <si>
    <t>Cùng kỳ 
năm trước</t>
  </si>
  <si>
    <t>XUẤT  NHẬP KHẨU TRÊN LÃNH THỔ</t>
  </si>
  <si>
    <t>CHỈ SỐ GIÁ TIÊU DÙNG, CHỈ SỐ GIÁ VÀNG VÀ ĐÔ LA MỸ</t>
  </si>
  <si>
    <t xml:space="preserve"> 2. Ngoài nhà nước</t>
  </si>
  <si>
    <t xml:space="preserve"> 3. Khu vực có vốn ĐTNN</t>
  </si>
  <si>
    <t xml:space="preserve">  - Cá thể</t>
  </si>
  <si>
    <t xml:space="preserve">  - Tư nhân</t>
  </si>
  <si>
    <t xml:space="preserve">  - Tập thể</t>
  </si>
  <si>
    <t xml:space="preserve">TỔNG MỨC BÁN LẺ HÀNG HOÁ, DỊCH VỤ                                                                                                               </t>
  </si>
  <si>
    <t>9.  Xe ô tô từ 5-14 chỗ</t>
  </si>
  <si>
    <t xml:space="preserve"> - Thức ăn gia súc và NPL</t>
  </si>
  <si>
    <t xml:space="preserve">CHỈ SỐ SẢN XUẤT CÔNG NGHIỆP 
</t>
  </si>
  <si>
    <t>Thực hiện cùng kỳ năm trước</t>
  </si>
  <si>
    <t>Ước thực hiện kỳ này</t>
  </si>
  <si>
    <t>Kỳ báo cáo so với cùng kỳ năm trước (%)</t>
  </si>
  <si>
    <t>TÌNH HÌNH SẢN XUẤT NÔNG NGHIỆP</t>
  </si>
  <si>
    <t>1. Lúa cấy</t>
  </si>
  <si>
    <t>2. Ngô</t>
  </si>
  <si>
    <t>3. Khoai lang</t>
  </si>
  <si>
    <t>5. Lạc</t>
  </si>
  <si>
    <t>4. Đậu tương</t>
  </si>
  <si>
    <t xml:space="preserve"> 2. Lưu trú, ăn uống và du lịch</t>
  </si>
  <si>
    <t xml:space="preserve"> 3. Dịch vụ</t>
  </si>
  <si>
    <t xml:space="preserve">Chỉ số tháng 8 so với </t>
  </si>
  <si>
    <t>Chỉ số giá bình quân 8 tháng so cùng kỳ</t>
  </si>
  <si>
    <t>8t/2013</t>
  </si>
  <si>
    <t>Hàng xuất khẩu chủ yếu</t>
  </si>
  <si>
    <t>Hàng nhập khẩu chủ yếu</t>
  </si>
  <si>
    <t>6. Rau các loại</t>
  </si>
  <si>
    <t>Chỉ số tháng 8 năm 2015
 so với</t>
  </si>
  <si>
    <t>Chỉ số luỹ kế đến cuối tháng 8 năm 2015 so với cùng kỳ năm trước</t>
  </si>
  <si>
    <t>Thực hiện 7 tháng năm 2015</t>
  </si>
  <si>
    <t>Tháng 8 năm 2015</t>
  </si>
  <si>
    <t>8 tháng năm 2015</t>
  </si>
  <si>
    <t>8 tháng năm 2015 so với  cùng kỳ năm trước (%)</t>
  </si>
  <si>
    <t>Thực hiện 
7 tháng
 năm 2015</t>
  </si>
  <si>
    <t>Tháng 8 
năm 2015</t>
  </si>
  <si>
    <t>8 tháng
 năm 2015</t>
  </si>
  <si>
    <t>8 tháng năm 2015 so với cùng kỳ năm trước (%)</t>
  </si>
  <si>
    <t>Thực hiện
 7 tháng 
năm 2015</t>
  </si>
  <si>
    <t>Tháng 8
 năm 2015</t>
  </si>
  <si>
    <t>8 tháng 
năm 2015</t>
  </si>
  <si>
    <t>8 tháng
năm 2015</t>
  </si>
  <si>
    <t>8 tháng 
 năm 2015</t>
  </si>
  <si>
    <t>B. LUÂN CHUYỂN HÀNH KHÁCH - Nghìn HK.Km</t>
  </si>
  <si>
    <t>B. LUÂN CHUYỂN HÀNG HOÁ - Nghìn tấn.Km</t>
  </si>
  <si>
    <t xml:space="preserve"> - Vốn khác</t>
  </si>
  <si>
    <t xml:space="preserve"> - Phương tiện vận tải và phụ tùng</t>
  </si>
  <si>
    <t xml:space="preserve"> Vàng 99,99% kiểu nhẫn tròn 1-2 chỉ</t>
  </si>
  <si>
    <t>-</t>
  </si>
  <si>
    <t xml:space="preserve"> - Ô tô các loại (gồm cả LKĐB)</t>
  </si>
  <si>
    <t>Đơn vị tính: 1.000USD</t>
  </si>
  <si>
    <t xml:space="preserve"> Gieo trồng vụ mùa (Tính đến ngày 15/8/2015)</t>
  </si>
  <si>
    <t>2. Chè nguyên chất</t>
  </si>
  <si>
    <t>3. Thức ăn cho gia súc</t>
  </si>
  <si>
    <t>4. Màn bằng vải tuyn</t>
  </si>
  <si>
    <t xml:space="preserve">5. Áo các loại </t>
  </si>
  <si>
    <t>6. Vật liệu dùng để ốp lát</t>
  </si>
  <si>
    <t>7. Gạch xây dựng bằng đất sét nung</t>
  </si>
  <si>
    <t>8. Dịch vụ sản xuất linh kiện điện tử</t>
  </si>
  <si>
    <t>Triệu đồng</t>
  </si>
  <si>
    <t>Đơn vị tính: Ha</t>
  </si>
  <si>
    <t xml:space="preserve"> - Xe máy các loại (gồm cả LKĐB)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</si>
</sst>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_(* #,##0.0_);_(* \(#,##0.0\);_(* &quot;-&quot;_);_(@_)"/>
    <numFmt numFmtId="172" formatCode="#,##0.000"/>
    <numFmt numFmtId="173" formatCode="m/d"/>
    <numFmt numFmtId="174" formatCode="m/d/yy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00000"/>
    <numFmt numFmtId="182" formatCode="&quot;$&quot;#,##0.00"/>
    <numFmt numFmtId="183" formatCode="[$-409]dddd\,\ mmmm\ dd\,\ yyyy"/>
    <numFmt numFmtId="184" formatCode="[$-409]h:mm:ss\ AM/PM"/>
    <numFmt numFmtId="185" formatCode="_(* #,##0.0_);_(* \(#,##0.0\);_(* &quot;-&quot;?_);_(@_)"/>
    <numFmt numFmtId="186" formatCode="_(* #,##0.0_);_(* \(#,##0.0\);_(* &quot;-&quot;??_);_(@_)"/>
    <numFmt numFmtId="187" formatCode="_(* #,##0_);_(* \(#,##0\);_(* &quot;-&quot;??_);_(@_)"/>
    <numFmt numFmtId="188" formatCode="#,##0.00;\-#,##0.00"/>
    <numFmt numFmtId="189" formatCode="_(* #,##0_);_(* \(#,##0\);_(* &quot;-&quot;?_);_(@_)"/>
  </numFmts>
  <fonts count="54">
    <font>
      <sz val="10"/>
      <name val=".vnArial"/>
      <family val="0"/>
    </font>
    <font>
      <u val="single"/>
      <sz val="10"/>
      <color indexed="12"/>
      <name val=".VnArial"/>
      <family val="2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.Vn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8"/>
      <name val=".vnArial"/>
      <family val="0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sz val="12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4" applyNumberFormat="0" applyFill="0" applyAlignment="0" applyProtection="0"/>
    <xf numFmtId="0" fontId="50" fillId="31" borderId="0" applyNumberFormat="0" applyBorder="0" applyAlignment="0" applyProtection="0"/>
    <xf numFmtId="0" fontId="10" fillId="32" borderId="5" applyNumberFormat="0" applyFont="0" applyAlignment="0" applyProtection="0"/>
    <xf numFmtId="0" fontId="51" fillId="27" borderId="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7" applyNumberFormat="0" applyFont="0" applyFill="0" applyAlignment="0" applyProtection="0"/>
    <xf numFmtId="0" fontId="53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7" fillId="0" borderId="0">
      <alignment/>
      <protection/>
    </xf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</cellStyleXfs>
  <cellXfs count="237">
    <xf numFmtId="0" fontId="0" fillId="0" borderId="0" xfId="0" applyAlignment="1">
      <alignment/>
    </xf>
    <xf numFmtId="0" fontId="2" fillId="0" borderId="0" xfId="78">
      <alignment/>
      <protection/>
    </xf>
    <xf numFmtId="0" fontId="0" fillId="0" borderId="0" xfId="0" applyAlignment="1" applyProtection="1">
      <alignment/>
      <protection locked="0"/>
    </xf>
    <xf numFmtId="0" fontId="17" fillId="0" borderId="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4" fontId="15" fillId="0" borderId="0" xfId="0" applyNumberFormat="1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" fontId="20" fillId="0" borderId="8" xfId="0" applyNumberFormat="1" applyFont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/>
    </xf>
    <xf numFmtId="3" fontId="17" fillId="0" borderId="8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/>
    </xf>
    <xf numFmtId="4" fontId="17" fillId="0" borderId="8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/>
    </xf>
    <xf numFmtId="4" fontId="11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4" fontId="13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/>
    </xf>
    <xf numFmtId="4" fontId="15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22" fillId="0" borderId="0" xfId="0" applyFont="1" applyBorder="1" applyAlignment="1">
      <alignment/>
    </xf>
    <xf numFmtId="4" fontId="11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5" fillId="0" borderId="0" xfId="0" applyNumberFormat="1" applyFont="1" applyAlignment="1">
      <alignment vertical="center"/>
    </xf>
    <xf numFmtId="4" fontId="12" fillId="0" borderId="0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/>
    </xf>
    <xf numFmtId="0" fontId="15" fillId="0" borderId="8" xfId="0" applyFont="1" applyBorder="1" applyAlignment="1">
      <alignment/>
    </xf>
    <xf numFmtId="3" fontId="15" fillId="0" borderId="13" xfId="0" applyNumberFormat="1" applyFont="1" applyBorder="1" applyAlignment="1">
      <alignment horizontal="right"/>
    </xf>
    <xf numFmtId="3" fontId="15" fillId="0" borderId="14" xfId="0" applyNumberFormat="1" applyFont="1" applyBorder="1" applyAlignment="1">
      <alignment horizontal="right"/>
    </xf>
    <xf numFmtId="2" fontId="15" fillId="0" borderId="14" xfId="0" applyNumberFormat="1" applyFont="1" applyBorder="1" applyAlignment="1">
      <alignment/>
    </xf>
    <xf numFmtId="43" fontId="15" fillId="0" borderId="0" xfId="42" applyFont="1" applyAlignment="1">
      <alignment/>
    </xf>
    <xf numFmtId="2" fontId="11" fillId="0" borderId="15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2" fontId="14" fillId="0" borderId="13" xfId="0" applyNumberFormat="1" applyFont="1" applyBorder="1" applyAlignment="1">
      <alignment horizontal="left"/>
    </xf>
    <xf numFmtId="3" fontId="14" fillId="0" borderId="13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2" fontId="15" fillId="0" borderId="13" xfId="0" applyNumberFormat="1" applyFont="1" applyBorder="1" applyAlignment="1">
      <alignment horizontal="left" indent="1"/>
    </xf>
    <xf numFmtId="3" fontId="15" fillId="0" borderId="13" xfId="0" applyNumberFormat="1" applyFont="1" applyBorder="1" applyAlignment="1">
      <alignment/>
    </xf>
    <xf numFmtId="4" fontId="15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2" fontId="15" fillId="0" borderId="14" xfId="0" applyNumberFormat="1" applyFont="1" applyBorder="1" applyAlignment="1">
      <alignment horizontal="left" indent="1"/>
    </xf>
    <xf numFmtId="3" fontId="15" fillId="0" borderId="14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4" fontId="15" fillId="0" borderId="14" xfId="0" applyNumberFormat="1" applyFont="1" applyBorder="1" applyAlignment="1">
      <alignment/>
    </xf>
    <xf numFmtId="0" fontId="15" fillId="0" borderId="15" xfId="0" applyNumberFormat="1" applyFont="1" applyBorder="1" applyAlignment="1">
      <alignment/>
    </xf>
    <xf numFmtId="0" fontId="13" fillId="0" borderId="15" xfId="0" applyFont="1" applyBorder="1" applyAlignment="1">
      <alignment horizontal="center"/>
    </xf>
    <xf numFmtId="3" fontId="15" fillId="0" borderId="15" xfId="0" applyNumberFormat="1" applyFont="1" applyBorder="1" applyAlignment="1">
      <alignment/>
    </xf>
    <xf numFmtId="2" fontId="15" fillId="0" borderId="15" xfId="0" applyNumberFormat="1" applyFont="1" applyBorder="1" applyAlignment="1">
      <alignment/>
    </xf>
    <xf numFmtId="0" fontId="15" fillId="0" borderId="13" xfId="0" applyNumberFormat="1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/>
    </xf>
    <xf numFmtId="0" fontId="15" fillId="0" borderId="13" xfId="0" applyNumberFormat="1" applyFont="1" applyBorder="1" applyAlignment="1">
      <alignment/>
    </xf>
    <xf numFmtId="0" fontId="13" fillId="0" borderId="13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3" fontId="11" fillId="0" borderId="15" xfId="0" applyNumberFormat="1" applyFont="1" applyBorder="1" applyAlignment="1">
      <alignment horizontal="right" wrapText="1"/>
    </xf>
    <xf numFmtId="4" fontId="11" fillId="0" borderId="15" xfId="0" applyNumberFormat="1" applyFont="1" applyBorder="1" applyAlignment="1">
      <alignment horizontal="right" wrapText="1"/>
    </xf>
    <xf numFmtId="2" fontId="11" fillId="0" borderId="13" xfId="0" applyNumberFormat="1" applyFont="1" applyBorder="1" applyAlignment="1">
      <alignment horizontal="left"/>
    </xf>
    <xf numFmtId="3" fontId="11" fillId="0" borderId="13" xfId="0" applyNumberFormat="1" applyFont="1" applyBorder="1" applyAlignment="1">
      <alignment/>
    </xf>
    <xf numFmtId="2" fontId="15" fillId="0" borderId="13" xfId="0" applyNumberFormat="1" applyFont="1" applyBorder="1" applyAlignment="1">
      <alignment horizontal="left"/>
    </xf>
    <xf numFmtId="3" fontId="15" fillId="0" borderId="13" xfId="0" applyNumberFormat="1" applyFont="1" applyBorder="1" applyAlignment="1">
      <alignment horizontal="right" wrapText="1"/>
    </xf>
    <xf numFmtId="4" fontId="15" fillId="0" borderId="13" xfId="0" applyNumberFormat="1" applyFont="1" applyBorder="1" applyAlignment="1">
      <alignment horizontal="right" wrapText="1"/>
    </xf>
    <xf numFmtId="2" fontId="16" fillId="0" borderId="13" xfId="0" applyNumberFormat="1" applyFont="1" applyBorder="1" applyAlignment="1">
      <alignment horizontal="left"/>
    </xf>
    <xf numFmtId="3" fontId="16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 horizontal="right" wrapText="1"/>
    </xf>
    <xf numFmtId="2" fontId="11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 vertical="center"/>
    </xf>
    <xf numFmtId="4" fontId="15" fillId="0" borderId="13" xfId="0" applyNumberFormat="1" applyFont="1" applyBorder="1" applyAlignment="1">
      <alignment horizontal="right"/>
    </xf>
    <xf numFmtId="0" fontId="13" fillId="0" borderId="14" xfId="0" applyFont="1" applyBorder="1" applyAlignment="1">
      <alignment/>
    </xf>
    <xf numFmtId="3" fontId="13" fillId="0" borderId="14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0" fontId="18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/>
    </xf>
    <xf numFmtId="3" fontId="11" fillId="0" borderId="13" xfId="0" applyNumberFormat="1" applyFont="1" applyBorder="1" applyAlignment="1">
      <alignment horizontal="right"/>
    </xf>
    <xf numFmtId="43" fontId="13" fillId="0" borderId="0" xfId="42" applyFont="1" applyAlignment="1">
      <alignment/>
    </xf>
    <xf numFmtId="49" fontId="11" fillId="0" borderId="15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49" fontId="15" fillId="0" borderId="13" xfId="0" applyNumberFormat="1" applyFont="1" applyBorder="1" applyAlignment="1">
      <alignment horizontal="left" indent="1"/>
    </xf>
    <xf numFmtId="49" fontId="11" fillId="0" borderId="14" xfId="0" applyNumberFormat="1" applyFont="1" applyBorder="1" applyAlignment="1">
      <alignment/>
    </xf>
    <xf numFmtId="0" fontId="11" fillId="0" borderId="15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right" vertical="center"/>
    </xf>
    <xf numFmtId="0" fontId="11" fillId="0" borderId="1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right"/>
    </xf>
    <xf numFmtId="4" fontId="17" fillId="0" borderId="13" xfId="0" applyNumberFormat="1" applyFont="1" applyBorder="1" applyAlignment="1">
      <alignment/>
    </xf>
    <xf numFmtId="0" fontId="14" fillId="0" borderId="13" xfId="0" applyNumberFormat="1" applyFont="1" applyBorder="1" applyAlignment="1">
      <alignment/>
    </xf>
    <xf numFmtId="3" fontId="20" fillId="0" borderId="13" xfId="0" applyNumberFormat="1" applyFont="1" applyBorder="1" applyAlignment="1">
      <alignment horizontal="right"/>
    </xf>
    <xf numFmtId="4" fontId="20" fillId="0" borderId="13" xfId="0" applyNumberFormat="1" applyFont="1" applyBorder="1" applyAlignment="1">
      <alignment/>
    </xf>
    <xf numFmtId="3" fontId="20" fillId="0" borderId="13" xfId="0" applyNumberFormat="1" applyFont="1" applyFill="1" applyBorder="1" applyAlignment="1">
      <alignment horizontal="right"/>
    </xf>
    <xf numFmtId="0" fontId="15" fillId="0" borderId="13" xfId="0" applyNumberFormat="1" applyFont="1" applyBorder="1" applyAlignment="1">
      <alignment horizontal="left" wrapText="1"/>
    </xf>
    <xf numFmtId="0" fontId="11" fillId="0" borderId="1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right" vertical="center"/>
    </xf>
    <xf numFmtId="0" fontId="14" fillId="0" borderId="13" xfId="0" applyNumberFormat="1" applyFont="1" applyBorder="1" applyAlignment="1">
      <alignment horizontal="left"/>
    </xf>
    <xf numFmtId="3" fontId="20" fillId="0" borderId="14" xfId="0" applyNumberFormat="1" applyFont="1" applyBorder="1" applyAlignment="1">
      <alignment horizontal="right"/>
    </xf>
    <xf numFmtId="4" fontId="20" fillId="0" borderId="14" xfId="0" applyNumberFormat="1" applyFont="1" applyBorder="1" applyAlignment="1">
      <alignment/>
    </xf>
    <xf numFmtId="0" fontId="11" fillId="0" borderId="15" xfId="0" applyNumberFormat="1" applyFont="1" applyBorder="1" applyAlignment="1">
      <alignment horizontal="left" vertical="center" indent="3"/>
    </xf>
    <xf numFmtId="4" fontId="11" fillId="0" borderId="15" xfId="0" applyNumberFormat="1" applyFont="1" applyBorder="1" applyAlignment="1">
      <alignment horizontal="right"/>
    </xf>
    <xf numFmtId="4" fontId="11" fillId="0" borderId="15" xfId="0" applyNumberFormat="1" applyFont="1" applyFill="1" applyBorder="1" applyAlignment="1">
      <alignment horizontal="right"/>
    </xf>
    <xf numFmtId="0" fontId="15" fillId="0" borderId="13" xfId="0" applyNumberFormat="1" applyFont="1" applyBorder="1" applyAlignment="1">
      <alignment horizontal="left" indent="1"/>
    </xf>
    <xf numFmtId="0" fontId="16" fillId="0" borderId="13" xfId="0" applyNumberFormat="1" applyFont="1" applyBorder="1" applyAlignment="1">
      <alignment horizontal="left" indent="3"/>
    </xf>
    <xf numFmtId="4" fontId="16" fillId="0" borderId="13" xfId="0" applyNumberFormat="1" applyFont="1" applyBorder="1" applyAlignment="1">
      <alignment horizontal="right"/>
    </xf>
    <xf numFmtId="4" fontId="15" fillId="0" borderId="13" xfId="42" applyNumberFormat="1" applyFont="1" applyBorder="1" applyAlignment="1">
      <alignment horizontal="right"/>
    </xf>
    <xf numFmtId="0" fontId="11" fillId="0" borderId="13" xfId="0" applyNumberFormat="1" applyFont="1" applyBorder="1" applyAlignment="1">
      <alignment horizontal="left" indent="1"/>
    </xf>
    <xf numFmtId="4" fontId="11" fillId="0" borderId="13" xfId="0" applyNumberFormat="1" applyFont="1" applyBorder="1" applyAlignment="1">
      <alignment horizontal="right"/>
    </xf>
    <xf numFmtId="0" fontId="15" fillId="0" borderId="14" xfId="0" applyFont="1" applyBorder="1" applyAlignment="1">
      <alignment/>
    </xf>
    <xf numFmtId="4" fontId="15" fillId="0" borderId="14" xfId="0" applyNumberFormat="1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left" indent="1"/>
    </xf>
    <xf numFmtId="0" fontId="15" fillId="0" borderId="14" xfId="0" applyFont="1" applyBorder="1" applyAlignment="1">
      <alignment horizontal="left" indent="1"/>
    </xf>
    <xf numFmtId="165" fontId="15" fillId="0" borderId="14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/>
    </xf>
    <xf numFmtId="0" fontId="15" fillId="0" borderId="0" xfId="0" applyFont="1" applyBorder="1" applyAlignment="1" quotePrefix="1">
      <alignment/>
    </xf>
    <xf numFmtId="0" fontId="15" fillId="0" borderId="0" xfId="0" applyFont="1" applyBorder="1" applyAlignment="1" quotePrefix="1">
      <alignment horizontal="center"/>
    </xf>
    <xf numFmtId="0" fontId="15" fillId="0" borderId="0" xfId="0" applyFont="1" applyAlignment="1">
      <alignment vertical="center"/>
    </xf>
    <xf numFmtId="43" fontId="11" fillId="0" borderId="0" xfId="42" applyFont="1" applyAlignment="1">
      <alignment/>
    </xf>
    <xf numFmtId="43" fontId="11" fillId="0" borderId="15" xfId="42" applyFont="1" applyBorder="1" applyAlignment="1">
      <alignment horizontal="right"/>
    </xf>
    <xf numFmtId="43" fontId="11" fillId="0" borderId="13" xfId="42" applyFont="1" applyBorder="1" applyAlignment="1">
      <alignment horizontal="right"/>
    </xf>
    <xf numFmtId="43" fontId="15" fillId="0" borderId="13" xfId="42" applyFont="1" applyBorder="1" applyAlignment="1">
      <alignment horizontal="right"/>
    </xf>
    <xf numFmtId="43" fontId="15" fillId="0" borderId="14" xfId="42" applyFont="1" applyBorder="1" applyAlignment="1">
      <alignment horizontal="right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3" fontId="20" fillId="0" borderId="0" xfId="42" applyFont="1" applyAlignment="1">
      <alignment/>
    </xf>
    <xf numFmtId="3" fontId="15" fillId="0" borderId="0" xfId="0" applyNumberFormat="1" applyFont="1" applyBorder="1" applyAlignment="1">
      <alignment/>
    </xf>
    <xf numFmtId="43" fontId="12" fillId="0" borderId="0" xfId="42" applyFont="1" applyAlignment="1">
      <alignment/>
    </xf>
    <xf numFmtId="3" fontId="11" fillId="0" borderId="13" xfId="0" applyNumberFormat="1" applyFont="1" applyBorder="1" applyAlignment="1">
      <alignment horizontal="right" wrapText="1"/>
    </xf>
    <xf numFmtId="3" fontId="18" fillId="0" borderId="15" xfId="0" applyNumberFormat="1" applyFont="1" applyBorder="1" applyAlignment="1">
      <alignment horizontal="right"/>
    </xf>
    <xf numFmtId="2" fontId="24" fillId="0" borderId="15" xfId="0" applyNumberFormat="1" applyFont="1" applyBorder="1" applyAlignment="1">
      <alignment horizontal="right"/>
    </xf>
    <xf numFmtId="2" fontId="23" fillId="0" borderId="13" xfId="0" applyNumberFormat="1" applyFont="1" applyBorder="1" applyAlignment="1">
      <alignment horizontal="left" indent="2"/>
    </xf>
    <xf numFmtId="2" fontId="15" fillId="0" borderId="14" xfId="0" applyNumberFormat="1" applyFont="1" applyBorder="1" applyAlignment="1">
      <alignment/>
    </xf>
    <xf numFmtId="4" fontId="15" fillId="0" borderId="0" xfId="0" applyNumberFormat="1" applyFont="1" applyAlignment="1">
      <alignment vertical="center"/>
    </xf>
    <xf numFmtId="43" fontId="13" fillId="0" borderId="0" xfId="42" applyFont="1" applyAlignment="1">
      <alignment vertical="center"/>
    </xf>
    <xf numFmtId="43" fontId="11" fillId="0" borderId="0" xfId="42" applyFont="1" applyBorder="1" applyAlignment="1">
      <alignment/>
    </xf>
    <xf numFmtId="3" fontId="17" fillId="0" borderId="15" xfId="0" applyNumberFormat="1" applyFont="1" applyBorder="1" applyAlignment="1">
      <alignment horizontal="right"/>
    </xf>
    <xf numFmtId="4" fontId="12" fillId="0" borderId="15" xfId="0" applyNumberFormat="1" applyFont="1" applyBorder="1" applyAlignment="1">
      <alignment/>
    </xf>
    <xf numFmtId="0" fontId="17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5" fontId="11" fillId="0" borderId="14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2" fontId="18" fillId="0" borderId="15" xfId="0" applyNumberFormat="1" applyFont="1" applyBorder="1" applyAlignment="1">
      <alignment wrapText="1"/>
    </xf>
    <xf numFmtId="4" fontId="11" fillId="0" borderId="15" xfId="0" applyNumberFormat="1" applyFont="1" applyBorder="1" applyAlignment="1">
      <alignment horizontal="right" indent="1"/>
    </xf>
    <xf numFmtId="2" fontId="11" fillId="0" borderId="15" xfId="0" applyNumberFormat="1" applyFont="1" applyBorder="1" applyAlignment="1">
      <alignment horizontal="right" indent="1"/>
    </xf>
    <xf numFmtId="4" fontId="11" fillId="0" borderId="13" xfId="0" applyNumberFormat="1" applyFont="1" applyBorder="1" applyAlignment="1">
      <alignment horizontal="right" indent="1"/>
    </xf>
    <xf numFmtId="2" fontId="11" fillId="0" borderId="13" xfId="0" applyNumberFormat="1" applyFont="1" applyBorder="1" applyAlignment="1">
      <alignment horizontal="right" indent="1"/>
    </xf>
    <xf numFmtId="4" fontId="15" fillId="0" borderId="13" xfId="0" applyNumberFormat="1" applyFont="1" applyBorder="1" applyAlignment="1">
      <alignment horizontal="right" indent="1"/>
    </xf>
    <xf numFmtId="2" fontId="15" fillId="0" borderId="13" xfId="0" applyNumberFormat="1" applyFont="1" applyBorder="1" applyAlignment="1">
      <alignment horizontal="right" indent="1"/>
    </xf>
    <xf numFmtId="4" fontId="11" fillId="0" borderId="14" xfId="0" applyNumberFormat="1" applyFont="1" applyBorder="1" applyAlignment="1">
      <alignment horizontal="right" indent="1"/>
    </xf>
    <xf numFmtId="3" fontId="23" fillId="0" borderId="13" xfId="0" applyNumberFormat="1" applyFont="1" applyBorder="1" applyAlignment="1">
      <alignment horizontal="right" indent="1"/>
    </xf>
    <xf numFmtId="2" fontId="23" fillId="0" borderId="13" xfId="0" applyNumberFormat="1" applyFont="1" applyBorder="1" applyAlignment="1">
      <alignment horizontal="right" indent="1"/>
    </xf>
    <xf numFmtId="2" fontId="15" fillId="0" borderId="14" xfId="0" applyNumberFormat="1" applyFont="1" applyBorder="1" applyAlignment="1">
      <alignment horizontal="right" indent="1"/>
    </xf>
    <xf numFmtId="2" fontId="23" fillId="0" borderId="14" xfId="0" applyNumberFormat="1" applyFont="1" applyBorder="1" applyAlignment="1">
      <alignment horizontal="right" indent="1"/>
    </xf>
    <xf numFmtId="4" fontId="16" fillId="0" borderId="13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49" fontId="11" fillId="0" borderId="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7" fillId="0" borderId="8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0" fontId="11" fillId="0" borderId="8" xfId="0" applyFont="1" applyBorder="1" applyAlignment="1">
      <alignment horizontal="center" vertical="center" wrapText="1"/>
    </xf>
    <xf numFmtId="4" fontId="17" fillId="0" borderId="8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8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4" fontId="17" fillId="0" borderId="9" xfId="0" applyNumberFormat="1" applyFont="1" applyBorder="1" applyAlignment="1">
      <alignment horizontal="center" vertical="center" wrapText="1"/>
    </xf>
    <xf numFmtId="4" fontId="17" fillId="0" borderId="19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/>
    </xf>
    <xf numFmtId="0" fontId="15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" fontId="17" fillId="0" borderId="20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4" fontId="17" fillId="0" borderId="21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right"/>
    </xf>
    <xf numFmtId="0" fontId="11" fillId="0" borderId="8" xfId="0" applyFont="1" applyBorder="1" applyAlignment="1">
      <alignment horizontal="left"/>
    </xf>
    <xf numFmtId="2" fontId="11" fillId="0" borderId="8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4" fontId="17" fillId="0" borderId="16" xfId="0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/>
    </xf>
    <xf numFmtId="2" fontId="2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ung\Hung\Thong%20ke%20Tong%20hop\Tong%20hop%202014\So%20lieu\So%20lieu%20%20KTXH%209%20thang%202014%20tinh%20Vinh%20Ph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 ns"/>
      <sheetName val="Chi ns"/>
      <sheetName val="NN"/>
      <sheetName val="Chi so CN"/>
      <sheetName val="SPCN"/>
      <sheetName val="VDT"/>
      <sheetName val="TM"/>
      <sheetName val="XNK"/>
      <sheetName val="chi so"/>
      <sheetName val="doanh thu VTKB"/>
      <sheetName val="VTHH"/>
      <sheetName val="VTHK"/>
      <sheetName val="00000000"/>
      <sheetName val="1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43.375" style="4" customWidth="1"/>
    <col min="2" max="2" width="14.75390625" style="19" customWidth="1"/>
    <col min="3" max="3" width="14.75390625" style="47" customWidth="1"/>
    <col min="4" max="4" width="14.75390625" style="12" customWidth="1"/>
    <col min="5" max="5" width="13.875" style="4" customWidth="1"/>
    <col min="6" max="16384" width="9.125" style="4" customWidth="1"/>
  </cols>
  <sheetData>
    <row r="1" spans="1:4" s="9" customFormat="1" ht="49.5" customHeight="1">
      <c r="A1" s="189" t="s">
        <v>116</v>
      </c>
      <c r="B1" s="189"/>
      <c r="C1" s="189"/>
      <c r="D1" s="189"/>
    </row>
    <row r="2" spans="1:4" s="10" customFormat="1" ht="24.75" customHeight="1">
      <c r="A2" s="102"/>
      <c r="B2" s="102"/>
      <c r="C2" s="190" t="s">
        <v>162</v>
      </c>
      <c r="D2" s="190"/>
    </row>
    <row r="3" spans="1:4" ht="79.5" customHeight="1">
      <c r="A3" s="56"/>
      <c r="B3" s="25" t="s">
        <v>113</v>
      </c>
      <c r="C3" s="25" t="s">
        <v>114</v>
      </c>
      <c r="D3" s="27" t="s">
        <v>115</v>
      </c>
    </row>
    <row r="4" spans="1:4" s="45" customFormat="1" ht="45.75" customHeight="1">
      <c r="A4" s="176" t="s">
        <v>153</v>
      </c>
      <c r="B4" s="163"/>
      <c r="C4" s="163"/>
      <c r="D4" s="164"/>
    </row>
    <row r="5" spans="1:6" s="10" customFormat="1" ht="30" customHeight="1">
      <c r="A5" s="165" t="s">
        <v>117</v>
      </c>
      <c r="B5" s="184">
        <v>27964</v>
      </c>
      <c r="C5" s="184">
        <v>27550</v>
      </c>
      <c r="D5" s="185">
        <f aca="true" t="shared" si="0" ref="D5:D10">C5/B5*100</f>
        <v>98.51952510370477</v>
      </c>
      <c r="E5" s="147"/>
      <c r="F5" s="147"/>
    </row>
    <row r="6" spans="1:5" s="10" customFormat="1" ht="30" customHeight="1">
      <c r="A6" s="165" t="s">
        <v>118</v>
      </c>
      <c r="B6" s="184">
        <v>1468</v>
      </c>
      <c r="C6" s="184">
        <v>1614</v>
      </c>
      <c r="D6" s="185">
        <f t="shared" si="0"/>
        <v>109.94550408719346</v>
      </c>
      <c r="E6" s="147"/>
    </row>
    <row r="7" spans="1:5" s="10" customFormat="1" ht="30" customHeight="1">
      <c r="A7" s="165" t="s">
        <v>119</v>
      </c>
      <c r="B7" s="184">
        <v>239</v>
      </c>
      <c r="C7" s="184">
        <v>205</v>
      </c>
      <c r="D7" s="185">
        <f t="shared" si="0"/>
        <v>85.77405857740585</v>
      </c>
      <c r="E7" s="147"/>
    </row>
    <row r="8" spans="1:5" s="10" customFormat="1" ht="30" customHeight="1">
      <c r="A8" s="165" t="s">
        <v>121</v>
      </c>
      <c r="B8" s="184">
        <v>301</v>
      </c>
      <c r="C8" s="184">
        <v>258</v>
      </c>
      <c r="D8" s="185">
        <f t="shared" si="0"/>
        <v>85.71428571428571</v>
      </c>
      <c r="E8" s="147"/>
    </row>
    <row r="9" spans="1:5" s="10" customFormat="1" ht="30" customHeight="1">
      <c r="A9" s="165" t="s">
        <v>120</v>
      </c>
      <c r="B9" s="184">
        <v>587</v>
      </c>
      <c r="C9" s="184">
        <v>537</v>
      </c>
      <c r="D9" s="185">
        <f t="shared" si="0"/>
        <v>91.48211243611584</v>
      </c>
      <c r="E9" s="147"/>
    </row>
    <row r="10" spans="1:5" s="10" customFormat="1" ht="30" customHeight="1">
      <c r="A10" s="165" t="s">
        <v>129</v>
      </c>
      <c r="B10" s="184">
        <v>1682</v>
      </c>
      <c r="C10" s="184">
        <v>1801</v>
      </c>
      <c r="D10" s="185">
        <f t="shared" si="0"/>
        <v>107.07491082045183</v>
      </c>
      <c r="E10" s="147"/>
    </row>
    <row r="11" spans="1:5" s="10" customFormat="1" ht="30" customHeight="1">
      <c r="A11" s="166"/>
      <c r="B11" s="186"/>
      <c r="C11" s="186"/>
      <c r="D11" s="187"/>
      <c r="E11" s="147"/>
    </row>
    <row r="12" spans="1:4" ht="27" customHeight="1">
      <c r="A12" s="148"/>
      <c r="B12" s="149"/>
      <c r="C12" s="32"/>
      <c r="D12" s="28"/>
    </row>
    <row r="13" spans="1:4" ht="27" customHeight="1">
      <c r="A13" s="148"/>
      <c r="B13" s="149"/>
      <c r="C13" s="32"/>
      <c r="D13" s="28"/>
    </row>
    <row r="14" spans="1:4" ht="27" customHeight="1">
      <c r="A14" s="148"/>
      <c r="B14" s="149"/>
      <c r="C14" s="32"/>
      <c r="D14" s="28"/>
    </row>
    <row r="15" spans="1:4" ht="27" customHeight="1">
      <c r="A15" s="148"/>
      <c r="B15" s="149"/>
      <c r="C15" s="32"/>
      <c r="D15" s="28"/>
    </row>
    <row r="16" spans="1:4" ht="27" customHeight="1">
      <c r="A16" s="148"/>
      <c r="B16" s="149"/>
      <c r="C16" s="32"/>
      <c r="D16" s="28"/>
    </row>
    <row r="17" spans="1:4" ht="27" customHeight="1">
      <c r="A17" s="148"/>
      <c r="B17" s="149"/>
      <c r="C17" s="32"/>
      <c r="D17" s="28"/>
    </row>
    <row r="18" spans="1:4" ht="27" customHeight="1">
      <c r="A18" s="148"/>
      <c r="B18" s="149"/>
      <c r="C18" s="32"/>
      <c r="D18" s="28"/>
    </row>
    <row r="19" spans="1:4" ht="27" customHeight="1">
      <c r="A19" s="148"/>
      <c r="B19" s="149"/>
      <c r="C19" s="32"/>
      <c r="D19" s="28"/>
    </row>
    <row r="20" spans="1:4" ht="27" customHeight="1">
      <c r="A20" s="148"/>
      <c r="B20" s="149"/>
      <c r="C20" s="32"/>
      <c r="D20" s="28"/>
    </row>
    <row r="21" spans="1:4" ht="27" customHeight="1">
      <c r="A21" s="148"/>
      <c r="B21" s="149"/>
      <c r="C21" s="32"/>
      <c r="D21" s="28"/>
    </row>
    <row r="22" spans="1:4" ht="27" customHeight="1">
      <c r="A22" s="148"/>
      <c r="B22" s="149"/>
      <c r="C22" s="32"/>
      <c r="D22" s="28"/>
    </row>
    <row r="23" spans="1:4" ht="27" customHeight="1">
      <c r="A23" s="148"/>
      <c r="B23" s="149"/>
      <c r="C23" s="32"/>
      <c r="D23" s="28"/>
    </row>
    <row r="24" spans="1:4" ht="27" customHeight="1">
      <c r="A24" s="148"/>
      <c r="B24" s="149"/>
      <c r="C24" s="32"/>
      <c r="D24" s="28"/>
    </row>
    <row r="25" spans="1:4" ht="27" customHeight="1">
      <c r="A25" s="148"/>
      <c r="B25" s="149"/>
      <c r="C25" s="32"/>
      <c r="D25" s="28"/>
    </row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.75" customHeight="1"/>
    <row r="56" spans="1:4" ht="15.75">
      <c r="A56" s="11"/>
      <c r="B56" s="20"/>
      <c r="C56" s="48"/>
      <c r="D56" s="15"/>
    </row>
    <row r="57" spans="2:4" s="11" customFormat="1" ht="15.75">
      <c r="B57" s="20"/>
      <c r="C57" s="48"/>
      <c r="D57" s="15"/>
    </row>
    <row r="58" spans="2:4" s="11" customFormat="1" ht="15.75">
      <c r="B58" s="20"/>
      <c r="C58" s="48"/>
      <c r="D58" s="15"/>
    </row>
    <row r="59" spans="2:4" s="11" customFormat="1" ht="15.75">
      <c r="B59" s="20"/>
      <c r="C59" s="48"/>
      <c r="D59" s="15"/>
    </row>
    <row r="60" spans="2:4" s="11" customFormat="1" ht="15.75">
      <c r="B60" s="20"/>
      <c r="C60" s="48"/>
      <c r="D60" s="15"/>
    </row>
    <row r="61" spans="2:4" s="11" customFormat="1" ht="15.75">
      <c r="B61" s="20"/>
      <c r="C61" s="48"/>
      <c r="D61" s="15"/>
    </row>
    <row r="62" spans="2:4" s="11" customFormat="1" ht="15.75">
      <c r="B62" s="20"/>
      <c r="C62" s="48"/>
      <c r="D62" s="15"/>
    </row>
    <row r="63" spans="2:4" s="11" customFormat="1" ht="15.75">
      <c r="B63" s="20"/>
      <c r="C63" s="48"/>
      <c r="D63" s="15"/>
    </row>
    <row r="64" spans="2:4" s="11" customFormat="1" ht="15.75">
      <c r="B64" s="20"/>
      <c r="C64" s="48"/>
      <c r="D64" s="15"/>
    </row>
    <row r="65" spans="2:4" s="11" customFormat="1" ht="15.75">
      <c r="B65" s="20"/>
      <c r="C65" s="48"/>
      <c r="D65" s="15"/>
    </row>
    <row r="66" spans="2:4" s="11" customFormat="1" ht="15.75">
      <c r="B66" s="20"/>
      <c r="C66" s="48"/>
      <c r="D66" s="15"/>
    </row>
    <row r="67" spans="2:4" s="11" customFormat="1" ht="15.75">
      <c r="B67" s="20"/>
      <c r="C67" s="48"/>
      <c r="D67" s="15"/>
    </row>
    <row r="68" spans="2:4" s="11" customFormat="1" ht="15.75">
      <c r="B68" s="20"/>
      <c r="C68" s="48"/>
      <c r="D68" s="15"/>
    </row>
    <row r="69" spans="2:4" s="11" customFormat="1" ht="15.75">
      <c r="B69" s="20"/>
      <c r="C69" s="48"/>
      <c r="D69" s="15"/>
    </row>
    <row r="70" spans="2:4" s="11" customFormat="1" ht="15.75">
      <c r="B70" s="20"/>
      <c r="C70" s="48"/>
      <c r="D70" s="15"/>
    </row>
    <row r="71" spans="2:4" s="11" customFormat="1" ht="15.75">
      <c r="B71" s="20"/>
      <c r="C71" s="48"/>
      <c r="D71" s="15"/>
    </row>
    <row r="72" spans="2:4" s="11" customFormat="1" ht="15.75">
      <c r="B72" s="20"/>
      <c r="C72" s="48"/>
      <c r="D72" s="15"/>
    </row>
    <row r="73" spans="2:4" s="11" customFormat="1" ht="15.75">
      <c r="B73" s="20"/>
      <c r="C73" s="48"/>
      <c r="D73" s="15"/>
    </row>
    <row r="74" spans="2:4" s="11" customFormat="1" ht="15.75">
      <c r="B74" s="20"/>
      <c r="C74" s="48"/>
      <c r="D74" s="15"/>
    </row>
    <row r="75" spans="2:4" s="11" customFormat="1" ht="15.75">
      <c r="B75" s="20"/>
      <c r="C75" s="48"/>
      <c r="D75" s="15"/>
    </row>
    <row r="76" spans="2:4" s="11" customFormat="1" ht="15.75">
      <c r="B76" s="20"/>
      <c r="C76" s="48"/>
      <c r="D76" s="15"/>
    </row>
    <row r="77" spans="2:4" s="11" customFormat="1" ht="15.75">
      <c r="B77" s="20"/>
      <c r="C77" s="48"/>
      <c r="D77" s="15"/>
    </row>
    <row r="78" spans="2:4" s="11" customFormat="1" ht="15.75">
      <c r="B78" s="20"/>
      <c r="C78" s="48"/>
      <c r="D78" s="15"/>
    </row>
    <row r="79" spans="2:4" s="11" customFormat="1" ht="15.75">
      <c r="B79" s="20"/>
      <c r="C79" s="48"/>
      <c r="D79" s="15"/>
    </row>
    <row r="80" spans="2:4" s="11" customFormat="1" ht="15.75">
      <c r="B80" s="20"/>
      <c r="C80" s="48"/>
      <c r="D80" s="15"/>
    </row>
    <row r="81" spans="2:4" s="11" customFormat="1" ht="15.75">
      <c r="B81" s="20"/>
      <c r="C81" s="48"/>
      <c r="D81" s="15"/>
    </row>
    <row r="82" spans="2:4" s="11" customFormat="1" ht="15.75">
      <c r="B82" s="20"/>
      <c r="C82" s="48"/>
      <c r="D82" s="15"/>
    </row>
    <row r="83" spans="2:4" s="11" customFormat="1" ht="15.75">
      <c r="B83" s="20"/>
      <c r="C83" s="48"/>
      <c r="D83" s="15"/>
    </row>
    <row r="84" spans="2:4" s="11" customFormat="1" ht="15.75">
      <c r="B84" s="20"/>
      <c r="C84" s="48"/>
      <c r="D84" s="15"/>
    </row>
    <row r="85" spans="2:4" s="11" customFormat="1" ht="15.75">
      <c r="B85" s="20"/>
      <c r="C85" s="48"/>
      <c r="D85" s="15"/>
    </row>
    <row r="86" spans="2:4" s="11" customFormat="1" ht="15.75">
      <c r="B86" s="20"/>
      <c r="C86" s="48"/>
      <c r="D86" s="15"/>
    </row>
    <row r="87" spans="2:4" s="11" customFormat="1" ht="15.75">
      <c r="B87" s="20"/>
      <c r="C87" s="48"/>
      <c r="D87" s="15"/>
    </row>
    <row r="88" spans="2:4" s="11" customFormat="1" ht="15.75">
      <c r="B88" s="20"/>
      <c r="C88" s="48"/>
      <c r="D88" s="15"/>
    </row>
    <row r="89" spans="2:4" s="11" customFormat="1" ht="15.75">
      <c r="B89" s="20"/>
      <c r="C89" s="48"/>
      <c r="D89" s="15"/>
    </row>
    <row r="90" spans="2:4" s="11" customFormat="1" ht="15.75">
      <c r="B90" s="20"/>
      <c r="C90" s="48"/>
      <c r="D90" s="15"/>
    </row>
    <row r="91" spans="2:4" s="11" customFormat="1" ht="15.75">
      <c r="B91" s="20"/>
      <c r="C91" s="48"/>
      <c r="D91" s="15"/>
    </row>
    <row r="92" spans="2:4" s="11" customFormat="1" ht="15.75">
      <c r="B92" s="20"/>
      <c r="C92" s="48"/>
      <c r="D92" s="15"/>
    </row>
    <row r="93" spans="2:4" s="11" customFormat="1" ht="15.75">
      <c r="B93" s="20"/>
      <c r="C93" s="48"/>
      <c r="D93" s="15"/>
    </row>
    <row r="94" spans="2:4" s="11" customFormat="1" ht="15.75">
      <c r="B94" s="20"/>
      <c r="C94" s="48"/>
      <c r="D94" s="15"/>
    </row>
    <row r="95" spans="2:4" s="11" customFormat="1" ht="15.75">
      <c r="B95" s="20"/>
      <c r="C95" s="48"/>
      <c r="D95" s="15"/>
    </row>
    <row r="96" spans="2:4" s="11" customFormat="1" ht="15.75">
      <c r="B96" s="20"/>
      <c r="C96" s="48"/>
      <c r="D96" s="15"/>
    </row>
    <row r="97" spans="2:4" s="11" customFormat="1" ht="15.75">
      <c r="B97" s="20"/>
      <c r="C97" s="48"/>
      <c r="D97" s="15"/>
    </row>
    <row r="98" spans="2:4" s="11" customFormat="1" ht="15.75">
      <c r="B98" s="20"/>
      <c r="C98" s="48"/>
      <c r="D98" s="15"/>
    </row>
    <row r="99" spans="2:4" s="11" customFormat="1" ht="15.75">
      <c r="B99" s="20"/>
      <c r="C99" s="48"/>
      <c r="D99" s="15"/>
    </row>
    <row r="100" spans="2:4" s="11" customFormat="1" ht="15.75">
      <c r="B100" s="20"/>
      <c r="C100" s="48"/>
      <c r="D100" s="15"/>
    </row>
    <row r="101" spans="1:4" s="11" customFormat="1" ht="15.75">
      <c r="A101" s="4"/>
      <c r="B101" s="19"/>
      <c r="C101" s="47"/>
      <c r="D101" s="12"/>
    </row>
  </sheetData>
  <sheetProtection/>
  <mergeCells count="2">
    <mergeCell ref="A1:D1"/>
    <mergeCell ref="C2:D2"/>
  </mergeCells>
  <printOptions/>
  <pageMargins left="0.75" right="0.5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spans="1:3" ht="12.75">
      <c r="A1"/>
      <c r="C1" s="2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46.125" style="24" customWidth="1"/>
    <col min="2" max="4" width="14.75390625" style="4" customWidth="1"/>
    <col min="5" max="16384" width="9.125" style="4" customWidth="1"/>
  </cols>
  <sheetData>
    <row r="1" spans="1:4" s="6" customFormat="1" ht="49.5" customHeight="1">
      <c r="A1" s="195" t="s">
        <v>112</v>
      </c>
      <c r="B1" s="195"/>
      <c r="C1" s="195"/>
      <c r="D1" s="195"/>
    </row>
    <row r="2" spans="3:4" ht="24.75" customHeight="1">
      <c r="C2" s="196" t="s">
        <v>55</v>
      </c>
      <c r="D2" s="197"/>
    </row>
    <row r="3" spans="1:4" ht="39.75" customHeight="1">
      <c r="A3" s="198"/>
      <c r="B3" s="191" t="s">
        <v>130</v>
      </c>
      <c r="C3" s="192"/>
      <c r="D3" s="193" t="s">
        <v>131</v>
      </c>
    </row>
    <row r="4" spans="1:4" ht="39.75" customHeight="1">
      <c r="A4" s="199"/>
      <c r="B4" s="22" t="s">
        <v>78</v>
      </c>
      <c r="C4" s="23" t="s">
        <v>101</v>
      </c>
      <c r="D4" s="194"/>
    </row>
    <row r="5" spans="1:4" ht="30" customHeight="1">
      <c r="A5" s="106" t="s">
        <v>54</v>
      </c>
      <c r="B5" s="177">
        <v>103.84</v>
      </c>
      <c r="C5" s="178">
        <v>110.6</v>
      </c>
      <c r="D5" s="178">
        <v>104.56</v>
      </c>
    </row>
    <row r="6" spans="1:4" s="18" customFormat="1" ht="30" customHeight="1">
      <c r="A6" s="108" t="s">
        <v>26</v>
      </c>
      <c r="B6" s="179">
        <v>103.93</v>
      </c>
      <c r="C6" s="180">
        <v>141.31</v>
      </c>
      <c r="D6" s="180">
        <v>122.45</v>
      </c>
    </row>
    <row r="7" spans="1:4" ht="30" customHeight="1">
      <c r="A7" s="111" t="s">
        <v>27</v>
      </c>
      <c r="B7" s="181">
        <v>103.93</v>
      </c>
      <c r="C7" s="182">
        <v>141.31</v>
      </c>
      <c r="D7" s="182">
        <v>122.45</v>
      </c>
    </row>
    <row r="8" spans="1:4" s="18" customFormat="1" ht="30" customHeight="1">
      <c r="A8" s="108" t="s">
        <v>28</v>
      </c>
      <c r="B8" s="179">
        <v>103.86</v>
      </c>
      <c r="C8" s="180">
        <v>110.61</v>
      </c>
      <c r="D8" s="180">
        <v>104.54</v>
      </c>
    </row>
    <row r="9" spans="1:4" ht="30" customHeight="1">
      <c r="A9" s="111" t="s">
        <v>29</v>
      </c>
      <c r="B9" s="181">
        <v>104.28</v>
      </c>
      <c r="C9" s="182">
        <v>111.27</v>
      </c>
      <c r="D9" s="182">
        <v>134.8</v>
      </c>
    </row>
    <row r="10" spans="1:4" ht="30" customHeight="1">
      <c r="A10" s="111" t="s">
        <v>30</v>
      </c>
      <c r="B10" s="181">
        <v>103.65</v>
      </c>
      <c r="C10" s="182">
        <v>104.2</v>
      </c>
      <c r="D10" s="182">
        <v>96.19</v>
      </c>
    </row>
    <row r="11" spans="1:4" ht="30" customHeight="1">
      <c r="A11" s="111" t="s">
        <v>31</v>
      </c>
      <c r="B11" s="181">
        <v>105.1</v>
      </c>
      <c r="C11" s="182">
        <v>116.23</v>
      </c>
      <c r="D11" s="182">
        <v>108.54</v>
      </c>
    </row>
    <row r="12" spans="1:4" ht="30" customHeight="1">
      <c r="A12" s="111" t="s">
        <v>32</v>
      </c>
      <c r="B12" s="181">
        <v>101.63</v>
      </c>
      <c r="C12" s="182">
        <v>107.19</v>
      </c>
      <c r="D12" s="182">
        <v>104.71</v>
      </c>
    </row>
    <row r="13" spans="1:4" ht="30" customHeight="1">
      <c r="A13" s="111" t="s">
        <v>33</v>
      </c>
      <c r="B13" s="181">
        <v>102.97</v>
      </c>
      <c r="C13" s="182">
        <v>123.01</v>
      </c>
      <c r="D13" s="182">
        <v>170.1</v>
      </c>
    </row>
    <row r="14" spans="1:4" ht="30" customHeight="1">
      <c r="A14" s="111" t="s">
        <v>34</v>
      </c>
      <c r="B14" s="181">
        <v>100.36</v>
      </c>
      <c r="C14" s="182">
        <v>133.83</v>
      </c>
      <c r="D14" s="182">
        <v>133.2</v>
      </c>
    </row>
    <row r="15" spans="1:4" ht="30" customHeight="1">
      <c r="A15" s="111" t="s">
        <v>35</v>
      </c>
      <c r="B15" s="181">
        <v>106.66</v>
      </c>
      <c r="C15" s="182">
        <v>100.47</v>
      </c>
      <c r="D15" s="182">
        <v>89.65</v>
      </c>
    </row>
    <row r="16" spans="1:4" ht="30" customHeight="1">
      <c r="A16" s="108" t="s">
        <v>36</v>
      </c>
      <c r="B16" s="179">
        <v>101.27</v>
      </c>
      <c r="C16" s="179">
        <v>115.9</v>
      </c>
      <c r="D16" s="179">
        <v>114.51</v>
      </c>
    </row>
    <row r="17" spans="1:4" ht="30" customHeight="1">
      <c r="A17" s="108" t="s">
        <v>37</v>
      </c>
      <c r="B17" s="179">
        <v>102.86</v>
      </c>
      <c r="C17" s="179">
        <v>99.81</v>
      </c>
      <c r="D17" s="179">
        <v>97.71</v>
      </c>
    </row>
    <row r="18" spans="1:4" ht="30" customHeight="1">
      <c r="A18" s="112"/>
      <c r="B18" s="183"/>
      <c r="C18" s="183"/>
      <c r="D18" s="183"/>
    </row>
  </sheetData>
  <sheetProtection/>
  <mergeCells count="5">
    <mergeCell ref="B3:C3"/>
    <mergeCell ref="D3:D4"/>
    <mergeCell ref="A1:D1"/>
    <mergeCell ref="C2:D2"/>
    <mergeCell ref="A3:A4"/>
  </mergeCells>
  <printOptions/>
  <pageMargins left="0.75" right="0.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32.125" style="4" customWidth="1"/>
    <col min="2" max="2" width="9.75390625" style="4" bestFit="1" customWidth="1"/>
    <col min="3" max="6" width="11.875" style="4" customWidth="1"/>
    <col min="7" max="7" width="8.75390625" style="4" customWidth="1"/>
    <col min="8" max="8" width="13.875" style="12" customWidth="1"/>
    <col min="9" max="9" width="14.00390625" style="26" customWidth="1"/>
    <col min="10" max="16384" width="9.125" style="4" customWidth="1"/>
  </cols>
  <sheetData>
    <row r="1" spans="1:8" ht="49.5" customHeight="1">
      <c r="A1" s="201" t="s">
        <v>92</v>
      </c>
      <c r="B1" s="202"/>
      <c r="C1" s="202"/>
      <c r="D1" s="202"/>
      <c r="E1" s="202"/>
      <c r="F1" s="202"/>
      <c r="G1" s="38"/>
      <c r="H1" s="39"/>
    </row>
    <row r="2" spans="1:8" ht="24.75" customHeight="1">
      <c r="A2" s="40"/>
      <c r="B2" s="40"/>
      <c r="C2" s="40"/>
      <c r="D2" s="40"/>
      <c r="E2" s="40"/>
      <c r="F2" s="40"/>
      <c r="G2" s="41"/>
      <c r="H2" s="28"/>
    </row>
    <row r="3" spans="1:8" ht="39.75" customHeight="1">
      <c r="A3" s="205"/>
      <c r="B3" s="206" t="s">
        <v>8</v>
      </c>
      <c r="C3" s="206" t="s">
        <v>132</v>
      </c>
      <c r="D3" s="203" t="s">
        <v>88</v>
      </c>
      <c r="E3" s="204"/>
      <c r="F3" s="206" t="s">
        <v>135</v>
      </c>
      <c r="G3" s="41"/>
      <c r="H3" s="28"/>
    </row>
    <row r="4" spans="1:8" ht="39.75" customHeight="1">
      <c r="A4" s="205"/>
      <c r="B4" s="206"/>
      <c r="C4" s="206"/>
      <c r="D4" s="3" t="s">
        <v>133</v>
      </c>
      <c r="E4" s="3" t="s">
        <v>134</v>
      </c>
      <c r="F4" s="206"/>
      <c r="G4" s="42"/>
      <c r="H4" s="53"/>
    </row>
    <row r="5" spans="1:8" ht="30" customHeight="1">
      <c r="A5" s="75" t="s">
        <v>38</v>
      </c>
      <c r="B5" s="76" t="s">
        <v>15</v>
      </c>
      <c r="C5" s="57">
        <f>+E5-D5</f>
        <v>169905</v>
      </c>
      <c r="D5" s="77">
        <v>24378</v>
      </c>
      <c r="E5" s="77">
        <v>194283</v>
      </c>
      <c r="F5" s="78">
        <v>134.57</v>
      </c>
      <c r="G5" s="28"/>
      <c r="H5" s="43"/>
    </row>
    <row r="6" spans="1:8" ht="30" customHeight="1">
      <c r="A6" s="82" t="s">
        <v>154</v>
      </c>
      <c r="B6" s="83" t="s">
        <v>9</v>
      </c>
      <c r="C6" s="57">
        <f aca="true" t="shared" si="0" ref="C6:C16">+E6-D6</f>
        <v>1874</v>
      </c>
      <c r="D6" s="68">
        <v>208</v>
      </c>
      <c r="E6" s="68">
        <v>2082</v>
      </c>
      <c r="F6" s="81">
        <v>106.44</v>
      </c>
      <c r="G6" s="28"/>
      <c r="H6" s="43"/>
    </row>
    <row r="7" spans="1:8" ht="30" customHeight="1">
      <c r="A7" s="82" t="s">
        <v>155</v>
      </c>
      <c r="B7" s="83" t="s">
        <v>9</v>
      </c>
      <c r="C7" s="57">
        <f t="shared" si="0"/>
        <v>97308</v>
      </c>
      <c r="D7" s="68">
        <v>12000</v>
      </c>
      <c r="E7" s="68">
        <v>109308</v>
      </c>
      <c r="F7" s="81">
        <v>140.48</v>
      </c>
      <c r="G7" s="28"/>
      <c r="H7" s="43"/>
    </row>
    <row r="8" spans="1:8" ht="30" customHeight="1">
      <c r="A8" s="82" t="s">
        <v>156</v>
      </c>
      <c r="B8" s="83" t="s">
        <v>18</v>
      </c>
      <c r="C8" s="57">
        <f t="shared" si="0"/>
        <v>8413</v>
      </c>
      <c r="D8" s="68">
        <v>1330</v>
      </c>
      <c r="E8" s="68">
        <v>9743</v>
      </c>
      <c r="F8" s="81">
        <v>95.69</v>
      </c>
      <c r="G8" s="28"/>
      <c r="H8" s="43"/>
    </row>
    <row r="9" spans="1:8" ht="30" customHeight="1">
      <c r="A9" s="82" t="s">
        <v>157</v>
      </c>
      <c r="B9" s="83" t="s">
        <v>18</v>
      </c>
      <c r="C9" s="57">
        <f t="shared" si="0"/>
        <v>27739</v>
      </c>
      <c r="D9" s="68">
        <v>4283</v>
      </c>
      <c r="E9" s="68">
        <v>32022</v>
      </c>
      <c r="F9" s="81">
        <v>108.54</v>
      </c>
      <c r="G9" s="28"/>
      <c r="H9" s="43"/>
    </row>
    <row r="10" spans="1:8" ht="30" customHeight="1">
      <c r="A10" s="82" t="s">
        <v>158</v>
      </c>
      <c r="B10" s="80" t="s">
        <v>19</v>
      </c>
      <c r="C10" s="57">
        <f t="shared" si="0"/>
        <v>44449</v>
      </c>
      <c r="D10" s="68">
        <v>6634</v>
      </c>
      <c r="E10" s="68">
        <v>51083</v>
      </c>
      <c r="F10" s="81">
        <v>103.22</v>
      </c>
      <c r="G10" s="28"/>
      <c r="H10" s="43"/>
    </row>
    <row r="11" spans="1:8" ht="30" customHeight="1">
      <c r="A11" s="82" t="s">
        <v>159</v>
      </c>
      <c r="B11" s="83" t="s">
        <v>39</v>
      </c>
      <c r="C11" s="57">
        <f t="shared" si="0"/>
        <v>548010</v>
      </c>
      <c r="D11" s="68">
        <v>83535</v>
      </c>
      <c r="E11" s="68">
        <v>631545</v>
      </c>
      <c r="F11" s="81">
        <v>110.98</v>
      </c>
      <c r="G11" s="28"/>
      <c r="H11" s="43"/>
    </row>
    <row r="12" spans="1:8" ht="30" customHeight="1">
      <c r="A12" s="82" t="s">
        <v>160</v>
      </c>
      <c r="B12" s="83" t="s">
        <v>161</v>
      </c>
      <c r="C12" s="57">
        <v>2092957</v>
      </c>
      <c r="D12" s="68">
        <v>356251</v>
      </c>
      <c r="E12" s="68">
        <f>C12+D12</f>
        <v>2449208</v>
      </c>
      <c r="F12" s="81">
        <v>164.48</v>
      </c>
      <c r="G12" s="28"/>
      <c r="H12" s="43"/>
    </row>
    <row r="13" spans="1:8" ht="30" customHeight="1">
      <c r="A13" s="82" t="s">
        <v>110</v>
      </c>
      <c r="B13" s="80" t="s">
        <v>10</v>
      </c>
      <c r="C13" s="57">
        <f t="shared" si="0"/>
        <v>29178</v>
      </c>
      <c r="D13" s="68">
        <v>4783</v>
      </c>
      <c r="E13" s="68">
        <v>33961</v>
      </c>
      <c r="F13" s="81">
        <v>133.2</v>
      </c>
      <c r="G13" s="28"/>
      <c r="H13" s="43"/>
    </row>
    <row r="14" spans="1:8" ht="30" customHeight="1">
      <c r="A14" s="82" t="s">
        <v>40</v>
      </c>
      <c r="B14" s="83" t="s">
        <v>10</v>
      </c>
      <c r="C14" s="57">
        <f t="shared" si="0"/>
        <v>1071217</v>
      </c>
      <c r="D14" s="68">
        <v>178518</v>
      </c>
      <c r="E14" s="68">
        <v>1249735</v>
      </c>
      <c r="F14" s="81">
        <v>89.65</v>
      </c>
      <c r="G14" s="28"/>
      <c r="H14" s="43"/>
    </row>
    <row r="15" spans="1:8" ht="30" customHeight="1">
      <c r="A15" s="82" t="s">
        <v>41</v>
      </c>
      <c r="B15" s="83" t="s">
        <v>20</v>
      </c>
      <c r="C15" s="57">
        <f t="shared" si="0"/>
        <v>1077</v>
      </c>
      <c r="D15" s="68">
        <v>179</v>
      </c>
      <c r="E15" s="68">
        <v>1256</v>
      </c>
      <c r="F15" s="81">
        <v>114.51</v>
      </c>
      <c r="G15" s="28"/>
      <c r="H15" s="43"/>
    </row>
    <row r="16" spans="1:8" ht="30" customHeight="1">
      <c r="A16" s="82" t="s">
        <v>90</v>
      </c>
      <c r="B16" s="80" t="s">
        <v>21</v>
      </c>
      <c r="C16" s="57">
        <f t="shared" si="0"/>
        <v>7692</v>
      </c>
      <c r="D16" s="68">
        <v>1236</v>
      </c>
      <c r="E16" s="68">
        <v>8928</v>
      </c>
      <c r="F16" s="81">
        <v>109.28</v>
      </c>
      <c r="G16" s="28"/>
      <c r="H16" s="43"/>
    </row>
    <row r="17" spans="1:8" ht="30" customHeight="1">
      <c r="A17" s="84"/>
      <c r="B17" s="85"/>
      <c r="C17" s="73"/>
      <c r="D17" s="73"/>
      <c r="E17" s="73"/>
      <c r="F17" s="59"/>
      <c r="G17" s="28"/>
      <c r="H17" s="43"/>
    </row>
    <row r="18" spans="1:7" ht="19.5" customHeight="1">
      <c r="A18" s="44"/>
      <c r="B18" s="44"/>
      <c r="C18" s="44"/>
      <c r="D18" s="44"/>
      <c r="E18" s="44"/>
      <c r="F18" s="44"/>
      <c r="G18" s="10"/>
    </row>
    <row r="19" spans="1:8" ht="19.5" customHeight="1">
      <c r="A19" s="200"/>
      <c r="B19" s="200"/>
      <c r="C19" s="200"/>
      <c r="D19" s="200"/>
      <c r="E19" s="200"/>
      <c r="F19" s="200"/>
      <c r="G19" s="45"/>
      <c r="H19" s="36"/>
    </row>
    <row r="20" ht="19.5" customHeight="1">
      <c r="H20" s="36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>
      <c r="H29" s="36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8" customHeight="1"/>
  </sheetData>
  <sheetProtection/>
  <mergeCells count="7">
    <mergeCell ref="A19:F19"/>
    <mergeCell ref="A1:F1"/>
    <mergeCell ref="D3:E3"/>
    <mergeCell ref="A3:A4"/>
    <mergeCell ref="B3:B4"/>
    <mergeCell ref="C3:C4"/>
    <mergeCell ref="F3:F4"/>
  </mergeCells>
  <printOptions/>
  <pageMargins left="0.75" right="0.5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0">
      <selection activeCell="A5" sqref="A5"/>
    </sheetView>
  </sheetViews>
  <sheetFormatPr defaultColWidth="9.00390625" defaultRowHeight="12.75"/>
  <cols>
    <col min="1" max="1" width="38.75390625" style="4" customWidth="1"/>
    <col min="2" max="4" width="12.75390625" style="4" customWidth="1"/>
    <col min="5" max="5" width="12.75390625" style="15" customWidth="1"/>
    <col min="6" max="16384" width="9.125" style="4" customWidth="1"/>
  </cols>
  <sheetData>
    <row r="1" spans="1:5" s="6" customFormat="1" ht="49.5" customHeight="1">
      <c r="A1" s="207" t="s">
        <v>93</v>
      </c>
      <c r="B1" s="207"/>
      <c r="C1" s="207"/>
      <c r="D1" s="207"/>
      <c r="E1" s="207"/>
    </row>
    <row r="2" spans="1:5" ht="24.75" customHeight="1">
      <c r="A2" s="16"/>
      <c r="B2" s="16"/>
      <c r="C2" s="208" t="s">
        <v>13</v>
      </c>
      <c r="D2" s="208"/>
      <c r="E2" s="208"/>
    </row>
    <row r="3" spans="1:5" ht="39.75" customHeight="1">
      <c r="A3" s="209"/>
      <c r="B3" s="206" t="s">
        <v>136</v>
      </c>
      <c r="C3" s="191" t="s">
        <v>88</v>
      </c>
      <c r="D3" s="192"/>
      <c r="E3" s="210" t="s">
        <v>139</v>
      </c>
    </row>
    <row r="4" spans="1:5" s="6" customFormat="1" ht="39.75" customHeight="1">
      <c r="A4" s="209"/>
      <c r="B4" s="206"/>
      <c r="C4" s="3" t="s">
        <v>137</v>
      </c>
      <c r="D4" s="3" t="s">
        <v>138</v>
      </c>
      <c r="E4" s="210"/>
    </row>
    <row r="5" spans="1:5" ht="30" customHeight="1">
      <c r="A5" s="61" t="s">
        <v>14</v>
      </c>
      <c r="B5" s="62">
        <f>B6+B11+B15</f>
        <v>2371772</v>
      </c>
      <c r="C5" s="62">
        <f>C6+C11+C15</f>
        <v>492601</v>
      </c>
      <c r="D5" s="62">
        <f>D6+D11+D15</f>
        <v>2864373</v>
      </c>
      <c r="E5" s="63">
        <v>118.86509406714671</v>
      </c>
    </row>
    <row r="6" spans="1:5" ht="30" customHeight="1">
      <c r="A6" s="64" t="s">
        <v>63</v>
      </c>
      <c r="B6" s="65">
        <f>B7+B8+B9+B10</f>
        <v>1479777</v>
      </c>
      <c r="C6" s="65">
        <f>C7+C8+C9+C10</f>
        <v>343550</v>
      </c>
      <c r="D6" s="65">
        <f>D7+D8+D9+D10</f>
        <v>1823327</v>
      </c>
      <c r="E6" s="66">
        <v>135.0928810002934</v>
      </c>
    </row>
    <row r="7" spans="1:5" ht="30" customHeight="1">
      <c r="A7" s="67" t="s">
        <v>64</v>
      </c>
      <c r="B7" s="68">
        <v>1144853</v>
      </c>
      <c r="C7" s="68">
        <v>303547</v>
      </c>
      <c r="D7" s="68">
        <f>+B7+C7</f>
        <v>1448400</v>
      </c>
      <c r="E7" s="69">
        <v>110.52405065609348</v>
      </c>
    </row>
    <row r="8" spans="1:5" ht="30" customHeight="1">
      <c r="A8" s="67" t="s">
        <v>65</v>
      </c>
      <c r="B8" s="68">
        <v>197360</v>
      </c>
      <c r="C8" s="68">
        <v>11819</v>
      </c>
      <c r="D8" s="68">
        <f>+B8+C8</f>
        <v>209179</v>
      </c>
      <c r="E8" s="69">
        <v>811.2744337573689</v>
      </c>
    </row>
    <row r="9" spans="1:5" ht="30" customHeight="1">
      <c r="A9" s="67" t="s">
        <v>66</v>
      </c>
      <c r="B9" s="68">
        <v>92083</v>
      </c>
      <c r="C9" s="68">
        <v>18944</v>
      </c>
      <c r="D9" s="68">
        <f>+B9+C9</f>
        <v>111027</v>
      </c>
      <c r="E9" s="69">
        <v>827.5715563506262</v>
      </c>
    </row>
    <row r="10" spans="1:12" ht="24.75" customHeight="1">
      <c r="A10" s="67" t="s">
        <v>147</v>
      </c>
      <c r="B10" s="68">
        <v>45481</v>
      </c>
      <c r="C10" s="68">
        <v>9240</v>
      </c>
      <c r="D10" s="68">
        <f>+C10+B10</f>
        <v>54721</v>
      </c>
      <c r="E10" s="98" t="s">
        <v>150</v>
      </c>
      <c r="F10" s="28"/>
      <c r="G10" s="169"/>
      <c r="H10" s="55"/>
      <c r="I10" s="55"/>
      <c r="K10" s="26"/>
      <c r="L10" s="105"/>
    </row>
    <row r="11" spans="1:5" ht="30" customHeight="1">
      <c r="A11" s="64" t="s">
        <v>67</v>
      </c>
      <c r="B11" s="65">
        <f>B12+B13+B14</f>
        <v>633090</v>
      </c>
      <c r="C11" s="65">
        <f>C12+C13+C14</f>
        <v>111730</v>
      </c>
      <c r="D11" s="65">
        <f>B11+C11</f>
        <v>744820</v>
      </c>
      <c r="E11" s="66">
        <v>128.1604784896466</v>
      </c>
    </row>
    <row r="12" spans="1:5" ht="30" customHeight="1">
      <c r="A12" s="67" t="s">
        <v>68</v>
      </c>
      <c r="B12" s="68">
        <v>573333</v>
      </c>
      <c r="C12" s="68">
        <v>106780</v>
      </c>
      <c r="D12" s="68">
        <f>+B12+C12</f>
        <v>680113</v>
      </c>
      <c r="E12" s="69">
        <v>138.4600507331056</v>
      </c>
    </row>
    <row r="13" spans="1:5" ht="30" customHeight="1">
      <c r="A13" s="67" t="s">
        <v>69</v>
      </c>
      <c r="B13" s="68">
        <v>45884</v>
      </c>
      <c r="C13" s="68">
        <v>2100</v>
      </c>
      <c r="D13" s="68">
        <f>+B13+C13</f>
        <v>47984</v>
      </c>
      <c r="E13" s="69">
        <v>58.64939192079692</v>
      </c>
    </row>
    <row r="14" spans="1:5" ht="30" customHeight="1">
      <c r="A14" s="67" t="s">
        <v>70</v>
      </c>
      <c r="B14" s="57">
        <v>13873</v>
      </c>
      <c r="C14" s="57">
        <v>2850</v>
      </c>
      <c r="D14" s="68">
        <f>+B14+C14</f>
        <v>16723</v>
      </c>
      <c r="E14" s="69">
        <v>205.21536384832496</v>
      </c>
    </row>
    <row r="15" spans="1:5" ht="30" customHeight="1">
      <c r="A15" s="64" t="s">
        <v>71</v>
      </c>
      <c r="B15" s="65">
        <f>B16+B17+B18</f>
        <v>258905</v>
      </c>
      <c r="C15" s="65">
        <f>C16+C17+C18</f>
        <v>37321</v>
      </c>
      <c r="D15" s="65">
        <f>B15+C15</f>
        <v>296226</v>
      </c>
      <c r="E15" s="66">
        <v>61.852660767306574</v>
      </c>
    </row>
    <row r="16" spans="1:5" ht="30" customHeight="1">
      <c r="A16" s="67" t="s">
        <v>72</v>
      </c>
      <c r="B16" s="68">
        <v>112564</v>
      </c>
      <c r="C16" s="68">
        <v>16417</v>
      </c>
      <c r="D16" s="68">
        <f>+B16+C16</f>
        <v>128981</v>
      </c>
      <c r="E16" s="69">
        <v>33.24501058068773</v>
      </c>
    </row>
    <row r="17" spans="1:5" ht="30" customHeight="1">
      <c r="A17" s="67" t="s">
        <v>73</v>
      </c>
      <c r="B17" s="70">
        <v>106383</v>
      </c>
      <c r="C17" s="68">
        <v>14984</v>
      </c>
      <c r="D17" s="68">
        <f>+B17+C17</f>
        <v>121367</v>
      </c>
      <c r="E17" s="69">
        <v>189.36963644874396</v>
      </c>
    </row>
    <row r="18" spans="1:5" ht="30" customHeight="1">
      <c r="A18" s="67" t="s">
        <v>70</v>
      </c>
      <c r="B18" s="70">
        <v>39958</v>
      </c>
      <c r="C18" s="68">
        <v>5920</v>
      </c>
      <c r="D18" s="68">
        <f>+B18+C18</f>
        <v>45878</v>
      </c>
      <c r="E18" s="69">
        <v>170.79781095268234</v>
      </c>
    </row>
    <row r="19" spans="1:5" ht="30" customHeight="1">
      <c r="A19" s="71"/>
      <c r="B19" s="72"/>
      <c r="C19" s="73"/>
      <c r="D19" s="73"/>
      <c r="E19" s="74"/>
    </row>
    <row r="20" ht="19.5" customHeight="1"/>
    <row r="21" ht="15" customHeight="1"/>
  </sheetData>
  <sheetProtection/>
  <mergeCells count="6">
    <mergeCell ref="A1:E1"/>
    <mergeCell ref="C2:E2"/>
    <mergeCell ref="C3:D3"/>
    <mergeCell ref="A3:A4"/>
    <mergeCell ref="B3:B4"/>
    <mergeCell ref="E3:E4"/>
  </mergeCells>
  <printOptions/>
  <pageMargins left="0.75" right="0.5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3" sqref="A3:IV3"/>
    </sheetView>
  </sheetViews>
  <sheetFormatPr defaultColWidth="9.00390625" defaultRowHeight="12.75"/>
  <cols>
    <col min="1" max="1" width="35.125" style="4" customWidth="1"/>
    <col min="2" max="4" width="13.375" style="26" customWidth="1"/>
    <col min="5" max="5" width="13.375" style="12" customWidth="1"/>
    <col min="6" max="6" width="9.125" style="4" customWidth="1"/>
    <col min="7" max="7" width="14.75390625" style="50" hidden="1" customWidth="1"/>
    <col min="8" max="8" width="13.125" style="50" hidden="1" customWidth="1"/>
    <col min="9" max="9" width="14.875" style="15" hidden="1" customWidth="1"/>
    <col min="10" max="10" width="0" style="105" hidden="1" customWidth="1"/>
    <col min="11" max="16384" width="9.125" style="4" customWidth="1"/>
  </cols>
  <sheetData>
    <row r="1" spans="1:10" s="6" customFormat="1" ht="49.5" customHeight="1">
      <c r="A1" s="195" t="s">
        <v>109</v>
      </c>
      <c r="B1" s="211"/>
      <c r="C1" s="211"/>
      <c r="D1" s="211"/>
      <c r="E1" s="211"/>
      <c r="G1" s="52"/>
      <c r="H1" s="52"/>
      <c r="I1" s="167"/>
      <c r="J1" s="168"/>
    </row>
    <row r="2" spans="1:5" ht="24.75" customHeight="1">
      <c r="A2" s="212" t="s">
        <v>13</v>
      </c>
      <c r="B2" s="213"/>
      <c r="C2" s="213"/>
      <c r="D2" s="213"/>
      <c r="E2" s="213"/>
    </row>
    <row r="3" spans="1:10" s="18" customFormat="1" ht="22.5" customHeight="1">
      <c r="A3" s="214"/>
      <c r="B3" s="215" t="s">
        <v>140</v>
      </c>
      <c r="C3" s="216" t="s">
        <v>88</v>
      </c>
      <c r="D3" s="216"/>
      <c r="E3" s="217" t="s">
        <v>139</v>
      </c>
      <c r="G3" s="51"/>
      <c r="H3" s="51"/>
      <c r="I3" s="46"/>
      <c r="J3" s="161"/>
    </row>
    <row r="4" spans="1:9" ht="48.75" customHeight="1">
      <c r="A4" s="214"/>
      <c r="B4" s="215"/>
      <c r="C4" s="25" t="s">
        <v>141</v>
      </c>
      <c r="D4" s="25" t="s">
        <v>142</v>
      </c>
      <c r="E4" s="218"/>
      <c r="G4" s="54"/>
      <c r="I4" s="15" t="s">
        <v>126</v>
      </c>
    </row>
    <row r="5" spans="1:10" ht="30" customHeight="1">
      <c r="A5" s="61" t="s">
        <v>14</v>
      </c>
      <c r="B5" s="89">
        <f>+D5-C5</f>
        <v>19152514</v>
      </c>
      <c r="C5" s="86">
        <v>2734058</v>
      </c>
      <c r="D5" s="86">
        <v>21886572</v>
      </c>
      <c r="E5" s="87">
        <v>111.69</v>
      </c>
      <c r="G5" s="51">
        <v>15661241</v>
      </c>
      <c r="H5" s="151">
        <f>D5/G5*100</f>
        <v>139.74992147812551</v>
      </c>
      <c r="I5" s="51">
        <v>17921478</v>
      </c>
      <c r="J5" s="159">
        <f>D5/I5*100</f>
        <v>122.12481582155222</v>
      </c>
    </row>
    <row r="6" spans="1:10" s="18" customFormat="1" ht="30" customHeight="1">
      <c r="A6" s="88" t="s">
        <v>94</v>
      </c>
      <c r="B6" s="89"/>
      <c r="C6" s="89"/>
      <c r="D6" s="162"/>
      <c r="E6" s="92"/>
      <c r="G6" s="51"/>
      <c r="H6" s="151" t="e">
        <f aca="true" t="shared" si="0" ref="H6:H17">D6/G6*100</f>
        <v>#DIV/0!</v>
      </c>
      <c r="I6" s="46"/>
      <c r="J6" s="159"/>
    </row>
    <row r="7" spans="1:10" ht="30" customHeight="1">
      <c r="A7" s="90" t="s">
        <v>95</v>
      </c>
      <c r="B7" s="68">
        <f aca="true" t="shared" si="1" ref="B7:B15">+D7-C7</f>
        <v>68807</v>
      </c>
      <c r="C7" s="68">
        <v>12535</v>
      </c>
      <c r="D7" s="91">
        <v>81342</v>
      </c>
      <c r="E7" s="92">
        <v>66.47</v>
      </c>
      <c r="G7" s="51">
        <v>37610</v>
      </c>
      <c r="H7" s="151">
        <f t="shared" si="0"/>
        <v>216.27758574847115</v>
      </c>
      <c r="I7" s="51">
        <v>43180</v>
      </c>
      <c r="J7" s="159">
        <f aca="true" t="shared" si="2" ref="J7:J14">D7/I7*100</f>
        <v>188.3788791106994</v>
      </c>
    </row>
    <row r="8" spans="1:10" ht="30" customHeight="1">
      <c r="A8" s="90" t="s">
        <v>104</v>
      </c>
      <c r="B8" s="68">
        <f t="shared" si="1"/>
        <v>18124018</v>
      </c>
      <c r="C8" s="68">
        <v>2600101</v>
      </c>
      <c r="D8" s="91">
        <v>20724119</v>
      </c>
      <c r="E8" s="92">
        <v>112.2</v>
      </c>
      <c r="G8" s="51">
        <f>G9+G10+G11</f>
        <v>15277793</v>
      </c>
      <c r="H8" s="151">
        <f t="shared" si="0"/>
        <v>135.64864375371494</v>
      </c>
      <c r="I8" s="51">
        <f>I9+I10+I11</f>
        <v>17481273</v>
      </c>
      <c r="J8" s="159">
        <f t="shared" si="2"/>
        <v>118.55039961906664</v>
      </c>
    </row>
    <row r="9" spans="1:10" ht="30" customHeight="1">
      <c r="A9" s="93" t="s">
        <v>108</v>
      </c>
      <c r="B9" s="94">
        <f t="shared" si="1"/>
        <v>18709</v>
      </c>
      <c r="C9" s="94">
        <v>3407</v>
      </c>
      <c r="D9" s="95">
        <v>22116</v>
      </c>
      <c r="E9" s="188">
        <v>83.23</v>
      </c>
      <c r="G9" s="50">
        <v>22704</v>
      </c>
      <c r="H9" s="151">
        <f t="shared" si="0"/>
        <v>97.41014799154334</v>
      </c>
      <c r="I9" s="50">
        <v>23984</v>
      </c>
      <c r="J9" s="159">
        <f t="shared" si="2"/>
        <v>92.21147431621081</v>
      </c>
    </row>
    <row r="10" spans="1:10" ht="30" customHeight="1">
      <c r="A10" s="93" t="s">
        <v>106</v>
      </c>
      <c r="B10" s="94">
        <f t="shared" si="1"/>
        <v>10746245</v>
      </c>
      <c r="C10" s="94">
        <v>1555744</v>
      </c>
      <c r="D10" s="95">
        <v>12301989</v>
      </c>
      <c r="E10" s="188">
        <v>111.38</v>
      </c>
      <c r="G10" s="50">
        <v>10329828</v>
      </c>
      <c r="H10" s="151">
        <f t="shared" si="0"/>
        <v>119.09190549929775</v>
      </c>
      <c r="I10" s="50">
        <v>11706930</v>
      </c>
      <c r="J10" s="159">
        <f t="shared" si="2"/>
        <v>105.08296368048669</v>
      </c>
    </row>
    <row r="11" spans="1:10" ht="30" customHeight="1">
      <c r="A11" s="93" t="s">
        <v>107</v>
      </c>
      <c r="B11" s="94">
        <f t="shared" si="1"/>
        <v>7359064</v>
      </c>
      <c r="C11" s="94">
        <v>1040950</v>
      </c>
      <c r="D11" s="95">
        <v>8400014</v>
      </c>
      <c r="E11" s="188">
        <v>113.54</v>
      </c>
      <c r="G11" s="50">
        <v>4925261</v>
      </c>
      <c r="H11" s="151">
        <f t="shared" si="0"/>
        <v>170.54962163426467</v>
      </c>
      <c r="I11" s="50">
        <v>5750359</v>
      </c>
      <c r="J11" s="159">
        <f t="shared" si="2"/>
        <v>146.07807964685335</v>
      </c>
    </row>
    <row r="12" spans="1:10" ht="30" customHeight="1">
      <c r="A12" s="90" t="s">
        <v>105</v>
      </c>
      <c r="B12" s="68">
        <f t="shared" si="1"/>
        <v>959689</v>
      </c>
      <c r="C12" s="57">
        <v>121422</v>
      </c>
      <c r="D12" s="91">
        <v>1081111</v>
      </c>
      <c r="E12" s="92">
        <v>107.71</v>
      </c>
      <c r="G12" s="51">
        <v>345838</v>
      </c>
      <c r="H12" s="151">
        <f t="shared" si="0"/>
        <v>312.60619133814095</v>
      </c>
      <c r="I12" s="51">
        <v>397025</v>
      </c>
      <c r="J12" s="159">
        <f t="shared" si="2"/>
        <v>272.30300358919465</v>
      </c>
    </row>
    <row r="13" spans="1:10" s="6" customFormat="1" ht="30" customHeight="1">
      <c r="A13" s="96" t="s">
        <v>96</v>
      </c>
      <c r="B13" s="89"/>
      <c r="C13" s="97"/>
      <c r="D13" s="91"/>
      <c r="E13" s="92"/>
      <c r="G13" s="52"/>
      <c r="H13" s="151" t="e">
        <f t="shared" si="0"/>
        <v>#DIV/0!</v>
      </c>
      <c r="I13" s="50"/>
      <c r="J13" s="159"/>
    </row>
    <row r="14" spans="1:10" ht="30" customHeight="1">
      <c r="A14" s="90" t="s">
        <v>97</v>
      </c>
      <c r="B14" s="68">
        <f t="shared" si="1"/>
        <v>16556489</v>
      </c>
      <c r="C14" s="68">
        <v>2328128</v>
      </c>
      <c r="D14" s="91">
        <v>18884617</v>
      </c>
      <c r="E14" s="92">
        <v>111.11</v>
      </c>
      <c r="G14" s="55">
        <v>13658735</v>
      </c>
      <c r="H14" s="151">
        <f t="shared" si="0"/>
        <v>138.26036598557627</v>
      </c>
      <c r="I14" s="50">
        <v>15586204</v>
      </c>
      <c r="J14" s="159">
        <f t="shared" si="2"/>
        <v>121.16238822486861</v>
      </c>
    </row>
    <row r="15" spans="1:10" ht="30" customHeight="1">
      <c r="A15" s="90" t="s">
        <v>122</v>
      </c>
      <c r="B15" s="68">
        <f t="shared" si="1"/>
        <v>1953887</v>
      </c>
      <c r="C15" s="68">
        <v>121413</v>
      </c>
      <c r="D15" s="91">
        <v>2075300</v>
      </c>
      <c r="E15" s="92">
        <v>115.55</v>
      </c>
      <c r="G15" s="55">
        <v>1229563</v>
      </c>
      <c r="H15" s="151" t="e">
        <f>#REF!/G15*100</f>
        <v>#REF!</v>
      </c>
      <c r="I15" s="50">
        <v>1448363</v>
      </c>
      <c r="J15" s="159" t="e">
        <f>#REF!/I15*100</f>
        <v>#REF!</v>
      </c>
    </row>
    <row r="16" spans="1:10" ht="30" customHeight="1">
      <c r="A16" s="90" t="s">
        <v>123</v>
      </c>
      <c r="B16" s="68">
        <f>+D15-C16</f>
        <v>1790783</v>
      </c>
      <c r="C16" s="68">
        <v>284517</v>
      </c>
      <c r="D16" s="50">
        <v>926655</v>
      </c>
      <c r="E16" s="92">
        <v>115.38</v>
      </c>
      <c r="G16" s="55">
        <v>772943</v>
      </c>
      <c r="H16" s="151">
        <f>D15/G16*100</f>
        <v>268.49327828830843</v>
      </c>
      <c r="I16" s="50">
        <v>886911</v>
      </c>
      <c r="J16" s="159">
        <f>D15/I16*100</f>
        <v>233.99191125152353</v>
      </c>
    </row>
    <row r="17" spans="1:9" ht="30" customHeight="1">
      <c r="A17" s="99"/>
      <c r="B17" s="100"/>
      <c r="C17" s="100"/>
      <c r="D17" s="100"/>
      <c r="E17" s="101"/>
      <c r="H17" s="151" t="e">
        <f t="shared" si="0"/>
        <v>#DIV/0!</v>
      </c>
      <c r="I17" s="50"/>
    </row>
    <row r="18" spans="1:8" ht="19.5" customHeight="1">
      <c r="A18" s="7"/>
      <c r="B18" s="8"/>
      <c r="C18" s="8"/>
      <c r="D18" s="8"/>
      <c r="E18" s="160"/>
      <c r="H18" s="151"/>
    </row>
    <row r="19" spans="2:10" s="11" customFormat="1" ht="15.75">
      <c r="B19" s="50"/>
      <c r="C19" s="50"/>
      <c r="D19" s="50"/>
      <c r="E19" s="160"/>
      <c r="G19" s="15"/>
      <c r="H19" s="151"/>
      <c r="I19" s="50"/>
      <c r="J19" s="60"/>
    </row>
    <row r="20" spans="2:10" s="11" customFormat="1" ht="15.75">
      <c r="B20" s="50"/>
      <c r="C20" s="50"/>
      <c r="D20" s="50"/>
      <c r="E20" s="160"/>
      <c r="G20" s="15"/>
      <c r="H20" s="50"/>
      <c r="I20" s="50"/>
      <c r="J20" s="60"/>
    </row>
    <row r="21" spans="2:10" s="11" customFormat="1" ht="15.75">
      <c r="B21" s="50"/>
      <c r="C21" s="50"/>
      <c r="D21" s="50"/>
      <c r="E21" s="160"/>
      <c r="G21" s="15"/>
      <c r="H21" s="50"/>
      <c r="I21" s="50"/>
      <c r="J21" s="60"/>
    </row>
    <row r="22" spans="2:10" s="11" customFormat="1" ht="15.75">
      <c r="B22" s="50"/>
      <c r="C22" s="50"/>
      <c r="D22" s="50"/>
      <c r="E22" s="160"/>
      <c r="G22" s="50"/>
      <c r="H22" s="50"/>
      <c r="I22" s="15"/>
      <c r="J22" s="60"/>
    </row>
    <row r="23" spans="2:10" s="11" customFormat="1" ht="15.75">
      <c r="B23" s="50"/>
      <c r="C23" s="50"/>
      <c r="D23" s="50"/>
      <c r="E23" s="50"/>
      <c r="G23" s="50"/>
      <c r="H23" s="50"/>
      <c r="I23" s="15"/>
      <c r="J23" s="60"/>
    </row>
    <row r="24" spans="2:10" s="11" customFormat="1" ht="15.75">
      <c r="B24" s="50"/>
      <c r="C24" s="50"/>
      <c r="D24" s="50"/>
      <c r="E24" s="15"/>
      <c r="G24" s="50"/>
      <c r="H24" s="50"/>
      <c r="I24" s="15"/>
      <c r="J24" s="60"/>
    </row>
    <row r="25" spans="2:10" s="11" customFormat="1" ht="15.75">
      <c r="B25" s="50"/>
      <c r="C25" s="50"/>
      <c r="D25" s="50"/>
      <c r="E25" s="15"/>
      <c r="G25" s="50"/>
      <c r="H25" s="50"/>
      <c r="I25" s="15"/>
      <c r="J25" s="60"/>
    </row>
    <row r="26" spans="2:10" s="11" customFormat="1" ht="15.75">
      <c r="B26" s="50"/>
      <c r="C26" s="50"/>
      <c r="D26" s="50"/>
      <c r="E26" s="15"/>
      <c r="G26" s="50"/>
      <c r="H26" s="50"/>
      <c r="I26" s="15"/>
      <c r="J26" s="60"/>
    </row>
    <row r="27" spans="2:10" s="11" customFormat="1" ht="15.75">
      <c r="B27" s="50"/>
      <c r="C27" s="50"/>
      <c r="D27" s="50"/>
      <c r="E27" s="15"/>
      <c r="G27" s="50"/>
      <c r="H27" s="50"/>
      <c r="I27" s="15"/>
      <c r="J27" s="60"/>
    </row>
    <row r="28" spans="2:10" s="11" customFormat="1" ht="15.75">
      <c r="B28" s="50"/>
      <c r="C28" s="50"/>
      <c r="D28" s="50"/>
      <c r="E28" s="15"/>
      <c r="G28" s="50"/>
      <c r="H28" s="50"/>
      <c r="I28" s="15"/>
      <c r="J28" s="60"/>
    </row>
  </sheetData>
  <sheetProtection/>
  <mergeCells count="6">
    <mergeCell ref="A1:E1"/>
    <mergeCell ref="A2:E2"/>
    <mergeCell ref="A3:A4"/>
    <mergeCell ref="B3:B4"/>
    <mergeCell ref="C3:D3"/>
    <mergeCell ref="E3:E4"/>
  </mergeCells>
  <printOptions/>
  <pageMargins left="0.75" right="0.5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4">
      <selection activeCell="I13" sqref="I13"/>
    </sheetView>
  </sheetViews>
  <sheetFormatPr defaultColWidth="9.00390625" defaultRowHeight="18" customHeight="1"/>
  <cols>
    <col min="1" max="1" width="39.875" style="10" customWidth="1"/>
    <col min="2" max="4" width="12.75390625" style="33" customWidth="1"/>
    <col min="5" max="5" width="12.75390625" style="36" customWidth="1"/>
    <col min="6" max="6" width="10.00390625" style="157" bestFit="1" customWidth="1"/>
    <col min="7" max="10" width="9.125" style="157" customWidth="1"/>
    <col min="11" max="16384" width="9.125" style="10" customWidth="1"/>
  </cols>
  <sheetData>
    <row r="1" spans="1:10" s="9" customFormat="1" ht="49.5" customHeight="1">
      <c r="A1" s="219" t="s">
        <v>102</v>
      </c>
      <c r="B1" s="219"/>
      <c r="C1" s="202"/>
      <c r="D1" s="202"/>
      <c r="E1" s="202"/>
      <c r="F1" s="156"/>
      <c r="G1" s="156"/>
      <c r="H1" s="156"/>
      <c r="I1" s="156"/>
      <c r="J1" s="156"/>
    </row>
    <row r="2" spans="1:5" ht="24.75" customHeight="1">
      <c r="A2" s="7"/>
      <c r="B2" s="32"/>
      <c r="C2" s="220" t="s">
        <v>152</v>
      </c>
      <c r="D2" s="220"/>
      <c r="E2" s="220"/>
    </row>
    <row r="3" spans="1:5" ht="22.5" customHeight="1">
      <c r="A3" s="221"/>
      <c r="B3" s="215" t="s">
        <v>140</v>
      </c>
      <c r="C3" s="216" t="s">
        <v>88</v>
      </c>
      <c r="D3" s="216"/>
      <c r="E3" s="217" t="s">
        <v>139</v>
      </c>
    </row>
    <row r="4" spans="1:10" s="49" customFormat="1" ht="43.5" customHeight="1">
      <c r="A4" s="221"/>
      <c r="B4" s="215"/>
      <c r="C4" s="25" t="s">
        <v>141</v>
      </c>
      <c r="D4" s="25" t="s">
        <v>142</v>
      </c>
      <c r="E4" s="218"/>
      <c r="F4" s="158"/>
      <c r="G4" s="158"/>
      <c r="H4" s="158"/>
      <c r="I4" s="158"/>
      <c r="J4" s="158"/>
    </row>
    <row r="5" spans="1:6" ht="24.75" customHeight="1">
      <c r="A5" s="113" t="s">
        <v>74</v>
      </c>
      <c r="B5" s="114"/>
      <c r="C5" s="170"/>
      <c r="D5" s="170"/>
      <c r="E5" s="171"/>
      <c r="F5" s="172"/>
    </row>
    <row r="6" spans="1:7" ht="24.75" customHeight="1">
      <c r="A6" s="115" t="s">
        <v>75</v>
      </c>
      <c r="B6" s="116">
        <f>+D6-C6</f>
        <v>861301</v>
      </c>
      <c r="C6" s="116">
        <v>135880</v>
      </c>
      <c r="D6" s="116">
        <v>997181</v>
      </c>
      <c r="E6" s="117">
        <v>112.86890793968438</v>
      </c>
      <c r="F6" s="173"/>
      <c r="G6" s="235"/>
    </row>
    <row r="7" spans="1:5" ht="24.75" customHeight="1">
      <c r="A7" s="118" t="s">
        <v>127</v>
      </c>
      <c r="B7" s="119"/>
      <c r="C7" s="119"/>
      <c r="D7" s="119"/>
      <c r="E7" s="120"/>
    </row>
    <row r="8" spans="1:7" ht="24.75" customHeight="1">
      <c r="A8" s="82" t="s">
        <v>25</v>
      </c>
      <c r="B8" s="119">
        <f aca="true" t="shared" si="0" ref="B8:B13">+D8-C8</f>
        <v>11840</v>
      </c>
      <c r="C8" s="119">
        <v>2462</v>
      </c>
      <c r="D8" s="119">
        <v>14302</v>
      </c>
      <c r="E8" s="120">
        <v>48.271904954772516</v>
      </c>
      <c r="F8" s="173"/>
      <c r="G8" s="235"/>
    </row>
    <row r="9" spans="1:7" ht="24.75" customHeight="1">
      <c r="A9" s="79" t="s">
        <v>11</v>
      </c>
      <c r="B9" s="119">
        <f t="shared" si="0"/>
        <v>7395</v>
      </c>
      <c r="C9" s="119">
        <v>576</v>
      </c>
      <c r="D9" s="119">
        <v>7971</v>
      </c>
      <c r="E9" s="120">
        <v>52.90720828355237</v>
      </c>
      <c r="F9" s="173"/>
      <c r="G9" s="235"/>
    </row>
    <row r="10" spans="1:7" ht="24.75" customHeight="1">
      <c r="A10" s="79" t="s">
        <v>22</v>
      </c>
      <c r="B10" s="119">
        <f t="shared" si="0"/>
        <v>121295</v>
      </c>
      <c r="C10" s="119">
        <v>19720</v>
      </c>
      <c r="D10" s="119">
        <v>141015</v>
      </c>
      <c r="E10" s="120">
        <v>101.6888651720234</v>
      </c>
      <c r="F10" s="173"/>
      <c r="G10" s="235"/>
    </row>
    <row r="11" spans="1:7" ht="24.75" customHeight="1">
      <c r="A11" s="79" t="s">
        <v>24</v>
      </c>
      <c r="B11" s="119">
        <f t="shared" si="0"/>
        <v>353206</v>
      </c>
      <c r="C11" s="121">
        <v>49781</v>
      </c>
      <c r="D11" s="119">
        <v>402987</v>
      </c>
      <c r="E11" s="120">
        <v>122.65995008218177</v>
      </c>
      <c r="F11" s="173"/>
      <c r="G11" s="235"/>
    </row>
    <row r="12" spans="1:7" ht="24.75" customHeight="1">
      <c r="A12" s="122" t="s">
        <v>148</v>
      </c>
      <c r="B12" s="119">
        <f t="shared" si="0"/>
        <v>298111</v>
      </c>
      <c r="C12" s="121">
        <v>43716</v>
      </c>
      <c r="D12" s="119">
        <v>341827</v>
      </c>
      <c r="E12" s="120">
        <v>141.60366533138358</v>
      </c>
      <c r="F12" s="173"/>
      <c r="G12" s="235"/>
    </row>
    <row r="13" spans="1:7" ht="24.75" customHeight="1">
      <c r="A13" s="79" t="s">
        <v>23</v>
      </c>
      <c r="B13" s="119">
        <f t="shared" si="0"/>
        <v>69454</v>
      </c>
      <c r="C13" s="121">
        <v>19625</v>
      </c>
      <c r="D13" s="119">
        <v>89079</v>
      </c>
      <c r="E13" s="120">
        <v>68.4265105774992</v>
      </c>
      <c r="F13" s="173"/>
      <c r="G13" s="235"/>
    </row>
    <row r="14" spans="1:5" ht="24.75" customHeight="1">
      <c r="A14" s="123" t="s">
        <v>76</v>
      </c>
      <c r="B14" s="119"/>
      <c r="C14" s="124"/>
      <c r="D14" s="119"/>
      <c r="E14" s="120"/>
    </row>
    <row r="15" spans="1:7" ht="24.75" customHeight="1">
      <c r="A15" s="115" t="s">
        <v>75</v>
      </c>
      <c r="B15" s="116">
        <f>+D15-C15</f>
        <v>1313086</v>
      </c>
      <c r="C15" s="116">
        <v>197439</v>
      </c>
      <c r="D15" s="116">
        <v>1510525</v>
      </c>
      <c r="E15" s="117">
        <v>121.7646840700089</v>
      </c>
      <c r="F15" s="173"/>
      <c r="G15" s="235"/>
    </row>
    <row r="16" spans="1:7" ht="24.75" customHeight="1">
      <c r="A16" s="125" t="s">
        <v>128</v>
      </c>
      <c r="B16" s="119"/>
      <c r="C16" s="119"/>
      <c r="D16" s="119"/>
      <c r="E16" s="120"/>
      <c r="G16" s="235"/>
    </row>
    <row r="17" spans="1:7" ht="24.75" customHeight="1">
      <c r="A17" s="79" t="s">
        <v>111</v>
      </c>
      <c r="B17" s="119">
        <f aca="true" t="shared" si="1" ref="B17:B23">+D17-C17</f>
        <v>15666</v>
      </c>
      <c r="C17" s="119">
        <v>1688</v>
      </c>
      <c r="D17" s="119">
        <v>17354</v>
      </c>
      <c r="E17" s="120">
        <v>41.58539215451343</v>
      </c>
      <c r="F17" s="173"/>
      <c r="G17" s="235"/>
    </row>
    <row r="18" spans="1:7" ht="24.75" customHeight="1">
      <c r="A18" s="79" t="s">
        <v>12</v>
      </c>
      <c r="B18" s="119">
        <f t="shared" si="1"/>
        <v>87293</v>
      </c>
      <c r="C18" s="119">
        <v>13405</v>
      </c>
      <c r="D18" s="119">
        <v>100698</v>
      </c>
      <c r="E18" s="120">
        <v>87.37960118706721</v>
      </c>
      <c r="F18" s="173"/>
      <c r="G18" s="235"/>
    </row>
    <row r="19" spans="1:7" ht="24.75" customHeight="1">
      <c r="A19" s="79" t="s">
        <v>91</v>
      </c>
      <c r="B19" s="119">
        <f t="shared" si="1"/>
        <v>21748</v>
      </c>
      <c r="C19" s="119">
        <v>4894</v>
      </c>
      <c r="D19" s="119">
        <v>26642</v>
      </c>
      <c r="E19" s="120">
        <v>146.33637262440953</v>
      </c>
      <c r="F19" s="173"/>
      <c r="G19" s="235"/>
    </row>
    <row r="20" spans="1:7" ht="24.75" customHeight="1">
      <c r="A20" s="79" t="s">
        <v>24</v>
      </c>
      <c r="B20" s="119">
        <f t="shared" si="1"/>
        <v>288586</v>
      </c>
      <c r="C20" s="119">
        <f>63431+3600</f>
        <v>67031</v>
      </c>
      <c r="D20" s="119">
        <f>330264+25353</f>
        <v>355617</v>
      </c>
      <c r="E20" s="120">
        <v>126.50187111370396</v>
      </c>
      <c r="F20" s="173"/>
      <c r="G20" s="235"/>
    </row>
    <row r="21" spans="1:7" ht="24.75" customHeight="1">
      <c r="A21" s="122" t="s">
        <v>151</v>
      </c>
      <c r="B21" s="119">
        <f t="shared" si="1"/>
        <v>491994</v>
      </c>
      <c r="C21" s="119">
        <f>9116+52446</f>
        <v>61562</v>
      </c>
      <c r="D21" s="119">
        <f>53447+500109</f>
        <v>553556</v>
      </c>
      <c r="E21" s="120">
        <v>469.688433342384</v>
      </c>
      <c r="F21" s="235"/>
      <c r="G21" s="235"/>
    </row>
    <row r="22" spans="1:7" ht="24.75" customHeight="1">
      <c r="A22" s="122" t="s">
        <v>163</v>
      </c>
      <c r="B22" s="119">
        <f t="shared" si="1"/>
        <v>128056</v>
      </c>
      <c r="C22" s="119">
        <f>4552+9948</f>
        <v>14500</v>
      </c>
      <c r="D22" s="119">
        <f>26483+116073</f>
        <v>142556</v>
      </c>
      <c r="E22" s="120">
        <v>198.3111914864019</v>
      </c>
      <c r="F22" s="235"/>
      <c r="G22" s="235"/>
    </row>
    <row r="23" spans="1:7" ht="24.75" customHeight="1">
      <c r="A23" s="79" t="s">
        <v>23</v>
      </c>
      <c r="B23" s="119">
        <f t="shared" si="1"/>
        <v>279743</v>
      </c>
      <c r="C23" s="119">
        <v>34359</v>
      </c>
      <c r="D23" s="119">
        <v>314102</v>
      </c>
      <c r="E23" s="120">
        <v>52.83536195609024</v>
      </c>
      <c r="F23" s="236"/>
      <c r="G23" s="235"/>
    </row>
    <row r="24" spans="1:5" ht="24.75" customHeight="1">
      <c r="A24" s="99"/>
      <c r="B24" s="126"/>
      <c r="C24" s="126"/>
      <c r="D24" s="126"/>
      <c r="E24" s="127"/>
    </row>
    <row r="26" ht="9.75" customHeight="1"/>
    <row r="27" ht="19.5" customHeight="1"/>
    <row r="28" spans="1:5" ht="30" customHeight="1">
      <c r="A28" s="9"/>
      <c r="B28" s="34"/>
      <c r="C28" s="34"/>
      <c r="D28" s="34"/>
      <c r="E28" s="35"/>
    </row>
    <row r="29" spans="1:10" s="9" customFormat="1" ht="24.75" customHeight="1">
      <c r="A29" s="10"/>
      <c r="B29" s="33"/>
      <c r="C29" s="33"/>
      <c r="D29" s="33"/>
      <c r="E29" s="36"/>
      <c r="F29" s="156"/>
      <c r="G29" s="156"/>
      <c r="H29" s="156"/>
      <c r="I29" s="156"/>
      <c r="J29" s="156"/>
    </row>
    <row r="35" spans="1:5" ht="18" customHeight="1">
      <c r="A35" s="7"/>
      <c r="B35" s="32"/>
      <c r="C35" s="32"/>
      <c r="D35" s="32"/>
      <c r="E35" s="28"/>
    </row>
  </sheetData>
  <sheetProtection/>
  <mergeCells count="6">
    <mergeCell ref="A1:E1"/>
    <mergeCell ref="C2:E2"/>
    <mergeCell ref="A3:A4"/>
    <mergeCell ref="C3:D3"/>
    <mergeCell ref="B3:B4"/>
    <mergeCell ref="E3:E4"/>
  </mergeCells>
  <printOptions/>
  <pageMargins left="0.75" right="0.5" top="0.5" bottom="0.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8.125" style="4" customWidth="1"/>
    <col min="2" max="5" width="10.125" style="31" customWidth="1"/>
    <col min="6" max="6" width="10.125" style="30" customWidth="1"/>
    <col min="7" max="16384" width="9.125" style="4" customWidth="1"/>
  </cols>
  <sheetData>
    <row r="1" spans="1:6" s="6" customFormat="1" ht="49.5" customHeight="1">
      <c r="A1" s="201" t="s">
        <v>103</v>
      </c>
      <c r="B1" s="201"/>
      <c r="C1" s="201"/>
      <c r="D1" s="201"/>
      <c r="E1" s="201"/>
      <c r="F1" s="201"/>
    </row>
    <row r="2" spans="1:6" ht="24.75" customHeight="1">
      <c r="A2" s="5"/>
      <c r="B2" s="29"/>
      <c r="C2" s="29"/>
      <c r="D2" s="228" t="s">
        <v>55</v>
      </c>
      <c r="E2" s="228"/>
      <c r="F2" s="228"/>
    </row>
    <row r="3" spans="1:6" s="13" customFormat="1" ht="39.75" customHeight="1">
      <c r="A3" s="222"/>
      <c r="B3" s="224" t="s">
        <v>124</v>
      </c>
      <c r="C3" s="225"/>
      <c r="D3" s="225"/>
      <c r="E3" s="226"/>
      <c r="F3" s="227" t="s">
        <v>125</v>
      </c>
    </row>
    <row r="4" spans="1:6" s="13" customFormat="1" ht="39.75" customHeight="1">
      <c r="A4" s="223"/>
      <c r="B4" s="21" t="s">
        <v>42</v>
      </c>
      <c r="C4" s="21" t="s">
        <v>43</v>
      </c>
      <c r="D4" s="21" t="s">
        <v>16</v>
      </c>
      <c r="E4" s="21" t="s">
        <v>17</v>
      </c>
      <c r="F4" s="227"/>
    </row>
    <row r="5" spans="1:6" ht="24.75" customHeight="1">
      <c r="A5" s="128" t="s">
        <v>0</v>
      </c>
      <c r="B5" s="129">
        <v>173.28</v>
      </c>
      <c r="C5" s="129">
        <v>100.2</v>
      </c>
      <c r="D5" s="129">
        <v>100.09</v>
      </c>
      <c r="E5" s="129">
        <v>99.91</v>
      </c>
      <c r="F5" s="130">
        <v>100.27</v>
      </c>
    </row>
    <row r="6" spans="1:6" ht="24.75" customHeight="1">
      <c r="A6" s="131" t="s">
        <v>1</v>
      </c>
      <c r="B6" s="98">
        <v>178.64</v>
      </c>
      <c r="C6" s="98">
        <v>100.97</v>
      </c>
      <c r="D6" s="98">
        <v>99.93</v>
      </c>
      <c r="E6" s="98">
        <v>100.2</v>
      </c>
      <c r="F6" s="98">
        <v>101.03</v>
      </c>
    </row>
    <row r="7" spans="1:6" s="14" customFormat="1" ht="24.75" customHeight="1">
      <c r="A7" s="132" t="s">
        <v>2</v>
      </c>
      <c r="B7" s="133">
        <v>143.93</v>
      </c>
      <c r="C7" s="133">
        <v>95.49</v>
      </c>
      <c r="D7" s="133">
        <v>95.63</v>
      </c>
      <c r="E7" s="133">
        <v>99.06</v>
      </c>
      <c r="F7" s="133">
        <v>96.31</v>
      </c>
    </row>
    <row r="8" spans="1:6" s="14" customFormat="1" ht="24.75" customHeight="1">
      <c r="A8" s="132" t="s">
        <v>3</v>
      </c>
      <c r="B8" s="133">
        <v>176.16</v>
      </c>
      <c r="C8" s="133">
        <v>102.37</v>
      </c>
      <c r="D8" s="133">
        <v>100.95</v>
      </c>
      <c r="E8" s="133">
        <v>100.46</v>
      </c>
      <c r="F8" s="133">
        <v>101.86</v>
      </c>
    </row>
    <row r="9" spans="1:6" s="14" customFormat="1" ht="24.75" customHeight="1">
      <c r="A9" s="132" t="s">
        <v>89</v>
      </c>
      <c r="B9" s="133">
        <v>217.03</v>
      </c>
      <c r="C9" s="133">
        <v>99.56</v>
      </c>
      <c r="D9" s="133">
        <v>99.03</v>
      </c>
      <c r="E9" s="133">
        <v>99.96</v>
      </c>
      <c r="F9" s="133">
        <v>101.15</v>
      </c>
    </row>
    <row r="10" spans="1:6" ht="24.75" customHeight="1">
      <c r="A10" s="131" t="s">
        <v>4</v>
      </c>
      <c r="B10" s="98">
        <v>154.18</v>
      </c>
      <c r="C10" s="98">
        <v>101.15</v>
      </c>
      <c r="D10" s="98">
        <v>100.51</v>
      </c>
      <c r="E10" s="134">
        <v>100</v>
      </c>
      <c r="F10" s="98">
        <v>101.74</v>
      </c>
    </row>
    <row r="11" spans="1:6" ht="24.75" customHeight="1">
      <c r="A11" s="131" t="s">
        <v>5</v>
      </c>
      <c r="B11" s="98">
        <v>158.61</v>
      </c>
      <c r="C11" s="98">
        <v>103.32</v>
      </c>
      <c r="D11" s="98">
        <v>102.1</v>
      </c>
      <c r="E11" s="98">
        <v>100.28</v>
      </c>
      <c r="F11" s="98">
        <v>102.59</v>
      </c>
    </row>
    <row r="12" spans="1:6" ht="24.75" customHeight="1">
      <c r="A12" s="131" t="s">
        <v>77</v>
      </c>
      <c r="B12" s="98">
        <v>173.15</v>
      </c>
      <c r="C12" s="98">
        <v>99.69</v>
      </c>
      <c r="D12" s="98">
        <v>100.56</v>
      </c>
      <c r="E12" s="98">
        <v>99.29</v>
      </c>
      <c r="F12" s="98">
        <v>99.94</v>
      </c>
    </row>
    <row r="13" spans="1:6" ht="24.75" customHeight="1">
      <c r="A13" s="131" t="s">
        <v>6</v>
      </c>
      <c r="B13" s="98">
        <v>139.37</v>
      </c>
      <c r="C13" s="98">
        <v>100.56</v>
      </c>
      <c r="D13" s="98">
        <v>100.32</v>
      </c>
      <c r="E13" s="98">
        <v>99.99</v>
      </c>
      <c r="F13" s="98">
        <v>100.92</v>
      </c>
    </row>
    <row r="14" spans="1:6" ht="24.75" customHeight="1">
      <c r="A14" s="131" t="s">
        <v>7</v>
      </c>
      <c r="B14" s="98">
        <v>259.97</v>
      </c>
      <c r="C14" s="98">
        <v>100.09</v>
      </c>
      <c r="D14" s="98">
        <v>100</v>
      </c>
      <c r="E14" s="98">
        <v>100</v>
      </c>
      <c r="F14" s="98">
        <v>100.56</v>
      </c>
    </row>
    <row r="15" spans="1:6" ht="24.75" customHeight="1">
      <c r="A15" s="131" t="s">
        <v>58</v>
      </c>
      <c r="B15" s="98">
        <v>134.87</v>
      </c>
      <c r="C15" s="98">
        <v>88.12</v>
      </c>
      <c r="D15" s="98">
        <v>97.12</v>
      </c>
      <c r="E15" s="98">
        <v>97.66</v>
      </c>
      <c r="F15" s="98">
        <v>86.99</v>
      </c>
    </row>
    <row r="16" spans="1:6" ht="24.75" customHeight="1">
      <c r="A16" s="131" t="s">
        <v>59</v>
      </c>
      <c r="B16" s="98">
        <v>88.86</v>
      </c>
      <c r="C16" s="98">
        <v>99.37</v>
      </c>
      <c r="D16" s="98">
        <v>100</v>
      </c>
      <c r="E16" s="98">
        <v>100</v>
      </c>
      <c r="F16" s="98">
        <v>99.37</v>
      </c>
    </row>
    <row r="17" spans="1:6" ht="24.75" customHeight="1">
      <c r="A17" s="131" t="s">
        <v>60</v>
      </c>
      <c r="B17" s="98">
        <v>303.13</v>
      </c>
      <c r="C17" s="98">
        <v>103.97</v>
      </c>
      <c r="D17" s="98">
        <v>100.32</v>
      </c>
      <c r="E17" s="98">
        <v>100.32</v>
      </c>
      <c r="F17" s="98">
        <v>104.44</v>
      </c>
    </row>
    <row r="18" spans="1:6" ht="24.75" customHeight="1">
      <c r="A18" s="131" t="s">
        <v>61</v>
      </c>
      <c r="B18" s="98">
        <v>134.82</v>
      </c>
      <c r="C18" s="98">
        <v>100.94</v>
      </c>
      <c r="D18" s="98">
        <v>101.13</v>
      </c>
      <c r="E18" s="98">
        <v>100.11</v>
      </c>
      <c r="F18" s="98">
        <v>100.71</v>
      </c>
    </row>
    <row r="19" spans="1:6" ht="24.75" customHeight="1">
      <c r="A19" s="131" t="s">
        <v>62</v>
      </c>
      <c r="B19" s="98">
        <v>166.96</v>
      </c>
      <c r="C19" s="98">
        <v>100.55</v>
      </c>
      <c r="D19" s="98">
        <v>100.47</v>
      </c>
      <c r="E19" s="98">
        <v>100</v>
      </c>
      <c r="F19" s="98">
        <v>101.6</v>
      </c>
    </row>
    <row r="20" spans="1:6" s="18" customFormat="1" ht="24.75" customHeight="1">
      <c r="A20" s="135" t="s">
        <v>149</v>
      </c>
      <c r="B20" s="136">
        <v>160.92</v>
      </c>
      <c r="C20" s="136">
        <v>91.62</v>
      </c>
      <c r="D20" s="136">
        <v>95.47</v>
      </c>
      <c r="E20" s="136">
        <v>97.04</v>
      </c>
      <c r="F20" s="136">
        <v>96.1</v>
      </c>
    </row>
    <row r="21" spans="1:6" s="18" customFormat="1" ht="24.75" customHeight="1">
      <c r="A21" s="135" t="s">
        <v>98</v>
      </c>
      <c r="B21" s="136">
        <v>125.28</v>
      </c>
      <c r="C21" s="136">
        <v>103.66</v>
      </c>
      <c r="D21" s="136">
        <v>102.5</v>
      </c>
      <c r="E21" s="136">
        <v>100.86</v>
      </c>
      <c r="F21" s="136">
        <v>102.17</v>
      </c>
    </row>
    <row r="22" spans="1:6" ht="24.75" customHeight="1">
      <c r="A22" s="137"/>
      <c r="B22" s="138"/>
      <c r="C22" s="138"/>
      <c r="D22" s="138"/>
      <c r="E22" s="138"/>
      <c r="F22" s="139"/>
    </row>
  </sheetData>
  <sheetProtection/>
  <mergeCells count="5">
    <mergeCell ref="A3:A4"/>
    <mergeCell ref="B3:E3"/>
    <mergeCell ref="F3:F4"/>
    <mergeCell ref="A1:F1"/>
    <mergeCell ref="D2:F2"/>
  </mergeCells>
  <printOptions/>
  <pageMargins left="0.75" right="0.5" top="0.5" bottom="0.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20" sqref="B20"/>
    </sheetView>
  </sheetViews>
  <sheetFormatPr defaultColWidth="9.00390625" defaultRowHeight="24.75" customHeight="1"/>
  <cols>
    <col min="1" max="1" width="38.75390625" style="11" customWidth="1"/>
    <col min="2" max="5" width="12.75390625" style="37" customWidth="1"/>
    <col min="6" max="16384" width="9.125" style="11" customWidth="1"/>
  </cols>
  <sheetData>
    <row r="1" spans="1:5" s="150" customFormat="1" ht="49.5" customHeight="1">
      <c r="A1" s="231" t="s">
        <v>99</v>
      </c>
      <c r="B1" s="231"/>
      <c r="C1" s="231"/>
      <c r="D1" s="231"/>
      <c r="E1" s="231"/>
    </row>
    <row r="3" spans="1:5" ht="39.75" customHeight="1">
      <c r="A3" s="221"/>
      <c r="B3" s="210" t="s">
        <v>136</v>
      </c>
      <c r="C3" s="232" t="s">
        <v>88</v>
      </c>
      <c r="D3" s="233"/>
      <c r="E3" s="210" t="s">
        <v>139</v>
      </c>
    </row>
    <row r="4" spans="1:5" s="16" customFormat="1" ht="39.75" customHeight="1">
      <c r="A4" s="221"/>
      <c r="B4" s="210"/>
      <c r="C4" s="27" t="s">
        <v>137</v>
      </c>
      <c r="D4" s="27" t="s">
        <v>143</v>
      </c>
      <c r="E4" s="210"/>
    </row>
    <row r="5" spans="1:5" ht="24.75" customHeight="1">
      <c r="A5" s="229" t="s">
        <v>53</v>
      </c>
      <c r="B5" s="229"/>
      <c r="C5" s="229"/>
      <c r="D5" s="229"/>
      <c r="E5" s="229"/>
    </row>
    <row r="6" spans="1:5" ht="24.75" customHeight="1">
      <c r="A6" s="61" t="s">
        <v>79</v>
      </c>
      <c r="B6" s="104">
        <f>+D6-C6</f>
        <v>14950</v>
      </c>
      <c r="C6" s="140">
        <v>2077</v>
      </c>
      <c r="D6" s="140">
        <v>17027</v>
      </c>
      <c r="E6" s="129">
        <v>105.17</v>
      </c>
    </row>
    <row r="7" spans="1:5" s="17" customFormat="1" ht="24.75" customHeight="1">
      <c r="A7" s="110" t="s">
        <v>45</v>
      </c>
      <c r="B7" s="57"/>
      <c r="C7" s="104"/>
      <c r="D7" s="104"/>
      <c r="E7" s="136"/>
    </row>
    <row r="8" spans="1:5" ht="24.75" customHeight="1">
      <c r="A8" s="67" t="s">
        <v>46</v>
      </c>
      <c r="B8" s="57" t="s">
        <v>150</v>
      </c>
      <c r="C8" s="57" t="s">
        <v>150</v>
      </c>
      <c r="D8" s="57" t="s">
        <v>150</v>
      </c>
      <c r="E8" s="98" t="s">
        <v>150</v>
      </c>
    </row>
    <row r="9" spans="1:5" ht="24.75" customHeight="1">
      <c r="A9" s="67" t="s">
        <v>47</v>
      </c>
      <c r="B9" s="57">
        <f>+D9-C9</f>
        <v>14950</v>
      </c>
      <c r="C9" s="57">
        <v>2077</v>
      </c>
      <c r="D9" s="57">
        <v>17027</v>
      </c>
      <c r="E9" s="98">
        <v>105.17</v>
      </c>
    </row>
    <row r="10" spans="1:5" ht="24.75" customHeight="1">
      <c r="A10" s="67" t="s">
        <v>48</v>
      </c>
      <c r="B10" s="57" t="s">
        <v>150</v>
      </c>
      <c r="C10" s="57" t="s">
        <v>150</v>
      </c>
      <c r="D10" s="57" t="s">
        <v>150</v>
      </c>
      <c r="E10" s="98" t="s">
        <v>150</v>
      </c>
    </row>
    <row r="11" spans="1:5" s="17" customFormat="1" ht="24.75" customHeight="1">
      <c r="A11" s="110" t="s">
        <v>49</v>
      </c>
      <c r="B11" s="57"/>
      <c r="C11" s="104"/>
      <c r="D11" s="57"/>
      <c r="E11" s="136"/>
    </row>
    <row r="12" spans="1:5" ht="24.75" customHeight="1">
      <c r="A12" s="67" t="s">
        <v>50</v>
      </c>
      <c r="B12" s="57">
        <f>+D12-C12</f>
        <v>10108</v>
      </c>
      <c r="C12" s="57">
        <v>1428</v>
      </c>
      <c r="D12" s="57">
        <v>11536</v>
      </c>
      <c r="E12" s="98">
        <v>104.09</v>
      </c>
    </row>
    <row r="13" spans="1:5" ht="24.75" customHeight="1">
      <c r="A13" s="67" t="s">
        <v>51</v>
      </c>
      <c r="B13" s="57">
        <f>+D13-C13</f>
        <v>4842</v>
      </c>
      <c r="C13" s="57">
        <v>649</v>
      </c>
      <c r="D13" s="57">
        <v>5491</v>
      </c>
      <c r="E13" s="98">
        <v>107.53</v>
      </c>
    </row>
    <row r="14" spans="1:5" ht="24.75" customHeight="1">
      <c r="A14" s="71" t="s">
        <v>52</v>
      </c>
      <c r="B14" s="57" t="s">
        <v>87</v>
      </c>
      <c r="C14" s="58" t="s">
        <v>87</v>
      </c>
      <c r="D14" s="58" t="s">
        <v>87</v>
      </c>
      <c r="E14" s="138" t="s">
        <v>87</v>
      </c>
    </row>
    <row r="15" spans="1:5" ht="24.75" customHeight="1">
      <c r="A15" s="230" t="s">
        <v>146</v>
      </c>
      <c r="B15" s="230"/>
      <c r="C15" s="230"/>
      <c r="D15" s="230"/>
      <c r="E15" s="230"/>
    </row>
    <row r="16" spans="1:5" ht="24.75" customHeight="1">
      <c r="A16" s="61" t="s">
        <v>79</v>
      </c>
      <c r="B16" s="104">
        <f>+D16-C16</f>
        <v>1024488</v>
      </c>
      <c r="C16" s="140">
        <v>135250</v>
      </c>
      <c r="D16" s="140">
        <v>1159738</v>
      </c>
      <c r="E16" s="152">
        <v>106.02</v>
      </c>
    </row>
    <row r="17" spans="1:5" s="17" customFormat="1" ht="24.75" customHeight="1">
      <c r="A17" s="110" t="s">
        <v>45</v>
      </c>
      <c r="B17" s="104"/>
      <c r="C17" s="104"/>
      <c r="D17" s="57"/>
      <c r="E17" s="153"/>
    </row>
    <row r="18" spans="1:5" ht="24.75" customHeight="1">
      <c r="A18" s="67" t="s">
        <v>46</v>
      </c>
      <c r="B18" s="57" t="s">
        <v>150</v>
      </c>
      <c r="C18" s="57" t="s">
        <v>150</v>
      </c>
      <c r="D18" s="57" t="s">
        <v>150</v>
      </c>
      <c r="E18" s="154" t="s">
        <v>87</v>
      </c>
    </row>
    <row r="19" spans="1:5" ht="24.75" customHeight="1">
      <c r="A19" s="67" t="s">
        <v>47</v>
      </c>
      <c r="B19" s="57">
        <f>+D19-C19</f>
        <v>1024488</v>
      </c>
      <c r="C19" s="57">
        <v>135250</v>
      </c>
      <c r="D19" s="57">
        <v>1159738</v>
      </c>
      <c r="E19" s="154">
        <v>106.02</v>
      </c>
    </row>
    <row r="20" spans="1:5" ht="24.75" customHeight="1">
      <c r="A20" s="67" t="s">
        <v>48</v>
      </c>
      <c r="B20" s="57" t="s">
        <v>150</v>
      </c>
      <c r="C20" s="57" t="s">
        <v>150</v>
      </c>
      <c r="D20" s="57" t="s">
        <v>150</v>
      </c>
      <c r="E20" s="154" t="s">
        <v>87</v>
      </c>
    </row>
    <row r="21" spans="1:5" s="17" customFormat="1" ht="24.75" customHeight="1">
      <c r="A21" s="110" t="s">
        <v>49</v>
      </c>
      <c r="B21" s="57"/>
      <c r="C21" s="104"/>
      <c r="D21" s="57"/>
      <c r="E21" s="153"/>
    </row>
    <row r="22" spans="1:5" ht="24.75" customHeight="1">
      <c r="A22" s="67" t="s">
        <v>50</v>
      </c>
      <c r="B22" s="57">
        <f>+D22-C22</f>
        <v>555944</v>
      </c>
      <c r="C22" s="57">
        <v>68688</v>
      </c>
      <c r="D22" s="57">
        <v>624632</v>
      </c>
      <c r="E22" s="154">
        <v>105.07</v>
      </c>
    </row>
    <row r="23" spans="1:5" ht="24.75" customHeight="1">
      <c r="A23" s="67" t="s">
        <v>51</v>
      </c>
      <c r="B23" s="57">
        <f>+D23-C23</f>
        <v>468544</v>
      </c>
      <c r="C23" s="57">
        <v>66562</v>
      </c>
      <c r="D23" s="57">
        <v>535106</v>
      </c>
      <c r="E23" s="154">
        <v>107.14</v>
      </c>
    </row>
    <row r="24" spans="1:5" ht="24.75" customHeight="1">
      <c r="A24" s="71" t="s">
        <v>52</v>
      </c>
      <c r="B24" s="175" t="s">
        <v>150</v>
      </c>
      <c r="C24" s="58" t="s">
        <v>87</v>
      </c>
      <c r="D24" s="58" t="s">
        <v>87</v>
      </c>
      <c r="E24" s="155" t="s">
        <v>87</v>
      </c>
    </row>
  </sheetData>
  <sheetProtection/>
  <mergeCells count="7">
    <mergeCell ref="A5:E5"/>
    <mergeCell ref="A15:E15"/>
    <mergeCell ref="A1:E1"/>
    <mergeCell ref="A3:A4"/>
    <mergeCell ref="B3:B4"/>
    <mergeCell ref="E3:E4"/>
    <mergeCell ref="C3:D3"/>
  </mergeCells>
  <printOptions/>
  <pageMargins left="0.75" right="0.5" top="0.5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F9" sqref="F9"/>
    </sheetView>
  </sheetViews>
  <sheetFormatPr defaultColWidth="9.00390625" defaultRowHeight="24.75" customHeight="1"/>
  <cols>
    <col min="1" max="1" width="39.25390625" style="11" customWidth="1"/>
    <col min="2" max="4" width="12.75390625" style="37" customWidth="1"/>
    <col min="5" max="5" width="12.75390625" style="15" customWidth="1"/>
    <col min="6" max="16384" width="9.125" style="11" customWidth="1"/>
  </cols>
  <sheetData>
    <row r="1" spans="1:5" s="150" customFormat="1" ht="49.5" customHeight="1">
      <c r="A1" s="231" t="s">
        <v>100</v>
      </c>
      <c r="B1" s="231"/>
      <c r="C1" s="231"/>
      <c r="D1" s="231"/>
      <c r="E1" s="231"/>
    </row>
    <row r="3" spans="1:5" ht="39.75" customHeight="1">
      <c r="A3" s="221"/>
      <c r="B3" s="210" t="s">
        <v>140</v>
      </c>
      <c r="C3" s="232" t="s">
        <v>88</v>
      </c>
      <c r="D3" s="233"/>
      <c r="E3" s="210" t="s">
        <v>139</v>
      </c>
    </row>
    <row r="4" spans="1:5" s="16" customFormat="1" ht="39.75" customHeight="1">
      <c r="A4" s="221"/>
      <c r="B4" s="210"/>
      <c r="C4" s="27" t="s">
        <v>141</v>
      </c>
      <c r="D4" s="27" t="s">
        <v>144</v>
      </c>
      <c r="E4" s="210"/>
    </row>
    <row r="5" spans="1:5" ht="24.75" customHeight="1">
      <c r="A5" s="229" t="s">
        <v>44</v>
      </c>
      <c r="B5" s="229"/>
      <c r="C5" s="229"/>
      <c r="D5" s="229"/>
      <c r="E5" s="229"/>
    </row>
    <row r="6" spans="1:5" ht="24.75" customHeight="1">
      <c r="A6" s="141" t="s">
        <v>79</v>
      </c>
      <c r="B6" s="104">
        <f>+D6-C6</f>
        <v>12881</v>
      </c>
      <c r="C6" s="142">
        <v>1214</v>
      </c>
      <c r="D6" s="142">
        <v>14095</v>
      </c>
      <c r="E6" s="107">
        <v>100.78</v>
      </c>
    </row>
    <row r="7" spans="1:5" s="17" customFormat="1" ht="24.75" customHeight="1">
      <c r="A7" s="103" t="s">
        <v>56</v>
      </c>
      <c r="B7" s="104"/>
      <c r="C7" s="104"/>
      <c r="D7" s="143"/>
      <c r="E7" s="109"/>
    </row>
    <row r="8" spans="1:5" ht="24.75" customHeight="1">
      <c r="A8" s="144" t="s">
        <v>80</v>
      </c>
      <c r="B8" s="57">
        <f aca="true" t="shared" si="0" ref="B8:B13">+D8-C8</f>
        <v>293</v>
      </c>
      <c r="C8" s="57">
        <v>45</v>
      </c>
      <c r="D8" s="57">
        <v>338</v>
      </c>
      <c r="E8" s="98">
        <v>101.88</v>
      </c>
    </row>
    <row r="9" spans="1:5" ht="24.75" customHeight="1">
      <c r="A9" s="144" t="s">
        <v>81</v>
      </c>
      <c r="B9" s="57">
        <f t="shared" si="0"/>
        <v>12286</v>
      </c>
      <c r="C9" s="57">
        <v>1137</v>
      </c>
      <c r="D9" s="70">
        <v>13423</v>
      </c>
      <c r="E9" s="69">
        <v>101.34</v>
      </c>
    </row>
    <row r="10" spans="1:5" ht="24.75" customHeight="1">
      <c r="A10" s="144" t="s">
        <v>82</v>
      </c>
      <c r="B10" s="57">
        <f t="shared" si="0"/>
        <v>302</v>
      </c>
      <c r="C10" s="57">
        <v>32</v>
      </c>
      <c r="D10" s="70">
        <v>334</v>
      </c>
      <c r="E10" s="69">
        <v>86.98</v>
      </c>
    </row>
    <row r="11" spans="1:5" s="17" customFormat="1" ht="24.75" customHeight="1">
      <c r="A11" s="103" t="s">
        <v>57</v>
      </c>
      <c r="B11" s="57"/>
      <c r="C11" s="57"/>
      <c r="D11" s="57"/>
      <c r="E11" s="57"/>
    </row>
    <row r="12" spans="1:5" ht="24.75" customHeight="1">
      <c r="A12" s="144" t="s">
        <v>83</v>
      </c>
      <c r="B12" s="57">
        <f t="shared" si="0"/>
        <v>12588</v>
      </c>
      <c r="C12" s="57">
        <v>1169</v>
      </c>
      <c r="D12" s="70">
        <v>13757</v>
      </c>
      <c r="E12" s="69">
        <v>100.75</v>
      </c>
    </row>
    <row r="13" spans="1:5" ht="24.75" customHeight="1">
      <c r="A13" s="144" t="s">
        <v>84</v>
      </c>
      <c r="B13" s="57">
        <f t="shared" si="0"/>
        <v>293</v>
      </c>
      <c r="C13" s="57">
        <v>45</v>
      </c>
      <c r="D13" s="57">
        <v>338</v>
      </c>
      <c r="E13" s="98">
        <v>101.88</v>
      </c>
    </row>
    <row r="14" spans="1:5" ht="24.75" customHeight="1">
      <c r="A14" s="145" t="s">
        <v>85</v>
      </c>
      <c r="B14" s="58" t="s">
        <v>87</v>
      </c>
      <c r="C14" s="58" t="s">
        <v>87</v>
      </c>
      <c r="D14" s="58" t="s">
        <v>87</v>
      </c>
      <c r="E14" s="138" t="s">
        <v>86</v>
      </c>
    </row>
    <row r="15" spans="1:5" ht="24.75" customHeight="1">
      <c r="A15" s="234" t="s">
        <v>145</v>
      </c>
      <c r="B15" s="234"/>
      <c r="C15" s="234"/>
      <c r="D15" s="234"/>
      <c r="E15" s="234"/>
    </row>
    <row r="16" spans="1:5" ht="24.75" customHeight="1">
      <c r="A16" s="141" t="s">
        <v>79</v>
      </c>
      <c r="B16" s="140">
        <f>+D16-C16</f>
        <v>812955</v>
      </c>
      <c r="C16" s="140">
        <v>114836</v>
      </c>
      <c r="D16" s="140">
        <v>927791</v>
      </c>
      <c r="E16" s="129">
        <v>101.8</v>
      </c>
    </row>
    <row r="17" spans="1:5" s="17" customFormat="1" ht="24.75" customHeight="1">
      <c r="A17" s="103" t="s">
        <v>56</v>
      </c>
      <c r="B17" s="104"/>
      <c r="C17" s="104"/>
      <c r="D17" s="57"/>
      <c r="E17" s="109"/>
    </row>
    <row r="18" spans="1:5" ht="24.75" customHeight="1">
      <c r="A18" s="144" t="s">
        <v>80</v>
      </c>
      <c r="B18" s="57">
        <f aca="true" t="shared" si="1" ref="B18:B23">+D18-C18</f>
        <v>293</v>
      </c>
      <c r="C18" s="57">
        <v>45</v>
      </c>
      <c r="D18" s="57">
        <v>338</v>
      </c>
      <c r="E18" s="98">
        <v>101.88</v>
      </c>
    </row>
    <row r="19" spans="1:5" ht="24.75" customHeight="1">
      <c r="A19" s="144" t="s">
        <v>81</v>
      </c>
      <c r="B19" s="57">
        <f t="shared" si="1"/>
        <v>792182</v>
      </c>
      <c r="C19" s="57">
        <v>112034</v>
      </c>
      <c r="D19" s="57">
        <v>904216</v>
      </c>
      <c r="E19" s="69">
        <v>101.36</v>
      </c>
    </row>
    <row r="20" spans="1:5" ht="24.75" customHeight="1">
      <c r="A20" s="144" t="s">
        <v>82</v>
      </c>
      <c r="B20" s="57">
        <f t="shared" si="1"/>
        <v>20480</v>
      </c>
      <c r="C20" s="57">
        <v>2757</v>
      </c>
      <c r="D20" s="57">
        <v>23237</v>
      </c>
      <c r="E20" s="69">
        <v>88.58</v>
      </c>
    </row>
    <row r="21" spans="1:5" s="17" customFormat="1" ht="24.75" customHeight="1">
      <c r="A21" s="103" t="s">
        <v>57</v>
      </c>
      <c r="B21" s="57"/>
      <c r="C21" s="104"/>
      <c r="D21" s="57"/>
      <c r="E21" s="109"/>
    </row>
    <row r="22" spans="1:5" ht="24.75" customHeight="1">
      <c r="A22" s="144" t="s">
        <v>83</v>
      </c>
      <c r="B22" s="57">
        <f t="shared" si="1"/>
        <v>812662</v>
      </c>
      <c r="C22" s="57">
        <v>114791</v>
      </c>
      <c r="D22" s="57">
        <v>927453</v>
      </c>
      <c r="E22" s="69">
        <v>101.8</v>
      </c>
    </row>
    <row r="23" spans="1:5" ht="24.75" customHeight="1">
      <c r="A23" s="144" t="s">
        <v>84</v>
      </c>
      <c r="B23" s="57">
        <f t="shared" si="1"/>
        <v>293</v>
      </c>
      <c r="C23" s="57">
        <v>45</v>
      </c>
      <c r="D23" s="57">
        <v>338</v>
      </c>
      <c r="E23" s="98">
        <v>101.88</v>
      </c>
    </row>
    <row r="24" spans="1:5" ht="24.75" customHeight="1">
      <c r="A24" s="144" t="s">
        <v>85</v>
      </c>
      <c r="B24" s="58" t="s">
        <v>87</v>
      </c>
      <c r="C24" s="58" t="s">
        <v>87</v>
      </c>
      <c r="D24" s="58" t="s">
        <v>87</v>
      </c>
      <c r="E24" s="138" t="s">
        <v>86</v>
      </c>
    </row>
    <row r="25" spans="1:5" ht="24.75" customHeight="1">
      <c r="A25" s="145"/>
      <c r="B25" s="174"/>
      <c r="C25" s="146"/>
      <c r="D25" s="146"/>
      <c r="E25" s="138"/>
    </row>
  </sheetData>
  <sheetProtection/>
  <mergeCells count="7">
    <mergeCell ref="A5:E5"/>
    <mergeCell ref="A15:E15"/>
    <mergeCell ref="A1:E1"/>
    <mergeCell ref="A3:A4"/>
    <mergeCell ref="B3:B4"/>
    <mergeCell ref="E3:E4"/>
    <mergeCell ref="C3:D3"/>
  </mergeCells>
  <printOptions/>
  <pageMargins left="0.7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VinhPhuc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Xuan</dc:creator>
  <cp:keywords/>
  <dc:description/>
  <cp:lastModifiedBy> </cp:lastModifiedBy>
  <cp:lastPrinted>2015-08-24T02:28:21Z</cp:lastPrinted>
  <dcterms:created xsi:type="dcterms:W3CDTF">2002-03-21T02:08:47Z</dcterms:created>
  <dcterms:modified xsi:type="dcterms:W3CDTF">2015-08-24T02:39:28Z</dcterms:modified>
  <cp:category/>
  <cp:version/>
  <cp:contentType/>
  <cp:contentStatus/>
</cp:coreProperties>
</file>