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DFAB4C58-BFD4-42DB-93C3-0329B54602C6}" xr6:coauthVersionLast="47" xr6:coauthVersionMax="47" xr10:uidLastSave="{00000000-0000-0000-0000-000000000000}"/>
  <bookViews>
    <workbookView xWindow="20370" yWindow="-1485" windowWidth="29040" windowHeight="15720" tabRatio="954" firstSheet="8" activeTab="22" xr2:uid="{9B638C85-EDEE-487F-8DD9-0AA92EFBF3CB}"/>
  </bookViews>
  <sheets>
    <sheet name="Tongquan (2)" sheetId="28" r:id="rId1"/>
    <sheet name="HTCT thang" sheetId="22" state="hidden" r:id="rId2"/>
    <sheet name="Tongquan" sheetId="23" state="hidden" r:id="rId3"/>
    <sheet name="Trongtrot" sheetId="1" r:id="rId4"/>
    <sheet name="channuoi" sheetId="2" r:id="rId5"/>
    <sheet name="2.IIPthang" sheetId="6" r:id="rId6"/>
    <sheet name="3.SPCN thang" sheetId="7" r:id="rId7"/>
    <sheet name="tieu thu" sheetId="25" r:id="rId8"/>
    <sheet name="ton kh0" sheetId="26" r:id="rId9"/>
    <sheet name="4.Von NSNN thang" sheetId="8" r:id="rId10"/>
    <sheet name="15.Thu hút đầu tư" sheetId="4" r:id="rId11"/>
    <sheet name="6. Dang ky doanh nghiep" sheetId="10" r:id="rId12"/>
    <sheet name="7. Tong muc" sheetId="11" r:id="rId13"/>
    <sheet name="8.DTBL thang" sheetId="12" r:id="rId14"/>
    <sheet name="9.VT thang" sheetId="13" r:id="rId15"/>
    <sheet name="10.DTVT thang" sheetId="14" r:id="rId16"/>
    <sheet name="11.CPI" sheetId="15" r:id="rId17"/>
    <sheet name="12. Nhapkhau" sheetId="16" r:id="rId18"/>
    <sheet name="13.Xuatkhau" sheetId="17" r:id="rId19"/>
    <sheet name="14.Thu NSNN" sheetId="18" r:id="rId20"/>
    <sheet name="15.Chi NSNN" sheetId="19" r:id="rId21"/>
    <sheet name="16.NHNN" sheetId="20" r:id="rId22"/>
    <sheet name="17.XHMT" sheetId="21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0" localSheetId="0">'[1]PNT-QUOT-#3'!#REF!</definedName>
    <definedName name="\0">'[1]PNT-QUOT-#3'!#REF!</definedName>
    <definedName name="\z" localSheetId="0">'[1]COAT&amp;WRAP-QIOT-#3'!#REF!</definedName>
    <definedName name="\z">'[1]COAT&amp;WRAP-QIOT-#3'!#REF!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9" hidden="1">{"'TDTGT (theo Dphuong)'!$A$4:$F$75"}</definedName>
    <definedName name="_________h1" localSheetId="13" hidden="1">{"'TDTGT (theo Dphuong)'!$A$4:$F$75"}</definedName>
    <definedName name="_________h1" localSheetId="14" hidden="1">{"'TDTGT (theo Dphuong)'!$A$4:$F$75"}</definedName>
    <definedName name="_________h1" localSheetId="4" hidden="1">{"'TDTGT (theo Dphuong)'!$A$4:$F$75"}</definedName>
    <definedName name="_________h1" localSheetId="1" hidden="1">{"'TDTGT (theo Dphuong)'!$A$4:$F$75"}</definedName>
    <definedName name="_________h1" localSheetId="0" hidden="1">{"'TDTGT (theo Dphuong)'!$A$4:$F$75"}</definedName>
    <definedName name="_________h1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9" hidden="1">{"'TDTGT (theo Dphuong)'!$A$4:$F$75"}</definedName>
    <definedName name="________h1" localSheetId="13" hidden="1">{"'TDTGT (theo Dphuong)'!$A$4:$F$75"}</definedName>
    <definedName name="________h1" localSheetId="14" hidden="1">{"'TDTGT (theo Dphuong)'!$A$4:$F$75"}</definedName>
    <definedName name="________h1" localSheetId="4" hidden="1">{"'TDTGT (theo Dphuong)'!$A$4:$F$75"}</definedName>
    <definedName name="________h1" localSheetId="1" hidden="1">{"'TDTGT (theo Dphuong)'!$A$4:$F$75"}</definedName>
    <definedName name="________h1" localSheetId="0" hidden="1">{"'TDTGT (theo Dphuong)'!$A$4:$F$75"}</definedName>
    <definedName name="________h1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9" hidden="1">{"'TDTGT (theo Dphuong)'!$A$4:$F$75"}</definedName>
    <definedName name="_______h1" localSheetId="13" hidden="1">{"'TDTGT (theo Dphuong)'!$A$4:$F$75"}</definedName>
    <definedName name="_______h1" localSheetId="14" hidden="1">{"'TDTGT (theo Dphuong)'!$A$4:$F$75"}</definedName>
    <definedName name="_______h1" localSheetId="4" hidden="1">{"'TDTGT (theo Dphuong)'!$A$4:$F$75"}</definedName>
    <definedName name="_______h1" localSheetId="1" hidden="1">{"'TDTGT (theo Dphuong)'!$A$4:$F$75"}</definedName>
    <definedName name="_______h1" localSheetId="0" hidden="1">{"'TDTGT (theo Dphuong)'!$A$4:$F$75"}</definedName>
    <definedName name="_______h1" hidden="1">{"'TDTGT (theo Dphuong)'!$A$4:$F$75"}</definedName>
    <definedName name="______B5" localSheetId="15" hidden="1">{#N/A,#N/A,FALSE,"Chung"}</definedName>
    <definedName name="______B5" localSheetId="16" hidden="1">{#N/A,#N/A,FALSE,"Chung"}</definedName>
    <definedName name="______B5" localSheetId="9" hidden="1">{#N/A,#N/A,FALSE,"Chung"}</definedName>
    <definedName name="______B5" localSheetId="13" hidden="1">{#N/A,#N/A,FALSE,"Chung"}</definedName>
    <definedName name="______B5" localSheetId="14" hidden="1">{#N/A,#N/A,FALSE,"Chung"}</definedName>
    <definedName name="______B5" localSheetId="4" hidden="1">{#N/A,#N/A,FALSE,"Chung"}</definedName>
    <definedName name="______B5" localSheetId="1" hidden="1">{#N/A,#N/A,FALSE,"Chung"}</definedName>
    <definedName name="______B5" localSheetId="0" hidden="1">{#N/A,#N/A,FALSE,"Chung"}</definedName>
    <definedName name="______B5" hidden="1">{#N/A,#N/A,FALSE,"Chung"}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9" hidden="1">{"'TDTGT (theo Dphuong)'!$A$4:$F$75"}</definedName>
    <definedName name="______h1" localSheetId="13" hidden="1">{"'TDTGT (theo Dphuong)'!$A$4:$F$75"}</definedName>
    <definedName name="______h1" localSheetId="14" hidden="1">{"'TDTGT (theo Dphuong)'!$A$4:$F$75"}</definedName>
    <definedName name="______h1" localSheetId="4" hidden="1">{"'TDTGT (theo Dphuong)'!$A$4:$F$75"}</definedName>
    <definedName name="______h1" localSheetId="1" hidden="1">{"'TDTGT (theo Dphuong)'!$A$4:$F$75"}</definedName>
    <definedName name="______h1" localSheetId="0" hidden="1">{"'TDTGT (theo Dphuong)'!$A$4:$F$75"}</definedName>
    <definedName name="______h1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9" hidden="1">{"'TDTGT (theo Dphuong)'!$A$4:$F$75"}</definedName>
    <definedName name="______h2" localSheetId="13" hidden="1">{"'TDTGT (theo Dphuong)'!$A$4:$F$75"}</definedName>
    <definedName name="______h2" localSheetId="14" hidden="1">{"'TDTGT (theo Dphuong)'!$A$4:$F$75"}</definedName>
    <definedName name="______h2" localSheetId="4" hidden="1">{"'TDTGT (theo Dphuong)'!$A$4:$F$75"}</definedName>
    <definedName name="______h2" localSheetId="1" hidden="1">{"'TDTGT (theo Dphuong)'!$A$4:$F$75"}</definedName>
    <definedName name="______h2" localSheetId="0" hidden="1">{"'TDTGT (theo Dphuong)'!$A$4:$F$75"}</definedName>
    <definedName name="______h2" hidden="1">{"'TDTGT (theo Dphuong)'!$A$4:$F$75"}</definedName>
    <definedName name="_____B5" localSheetId="15" hidden="1">{#N/A,#N/A,FALSE,"Chung"}</definedName>
    <definedName name="_____B5" localSheetId="16" hidden="1">{#N/A,#N/A,FALSE,"Chung"}</definedName>
    <definedName name="_____B5" localSheetId="9" hidden="1">{#N/A,#N/A,FALSE,"Chung"}</definedName>
    <definedName name="_____B5" localSheetId="13" hidden="1">{#N/A,#N/A,FALSE,"Chung"}</definedName>
    <definedName name="_____B5" localSheetId="14" hidden="1">{#N/A,#N/A,FALSE,"Chung"}</definedName>
    <definedName name="_____B5" localSheetId="4" hidden="1">{#N/A,#N/A,FALSE,"Chung"}</definedName>
    <definedName name="_____B5" localSheetId="1" hidden="1">{#N/A,#N/A,FALSE,"Chung"}</definedName>
    <definedName name="_____B5" localSheetId="0" hidden="1">{#N/A,#N/A,FALSE,"Chung"}</definedName>
    <definedName name="_____B5" hidden="1">{#N/A,#N/A,FALSE,"Chung"}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9" hidden="1">{"'TDTGT (theo Dphuong)'!$A$4:$F$75"}</definedName>
    <definedName name="_____h1" localSheetId="13" hidden="1">{"'TDTGT (theo Dphuong)'!$A$4:$F$75"}</definedName>
    <definedName name="_____h1" localSheetId="14" hidden="1">{"'TDTGT (theo Dphuong)'!$A$4:$F$75"}</definedName>
    <definedName name="_____h1" localSheetId="4" hidden="1">{"'TDTGT (theo Dphuong)'!$A$4:$F$75"}</definedName>
    <definedName name="_____h1" localSheetId="1" hidden="1">{"'TDTGT (theo Dphuong)'!$A$4:$F$75"}</definedName>
    <definedName name="_____h1" localSheetId="0" hidden="1">{"'TDTGT (theo Dphuong)'!$A$4:$F$75"}</definedName>
    <definedName name="_____h1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9" hidden="1">{"'TDTGT (theo Dphuong)'!$A$4:$F$75"}</definedName>
    <definedName name="_____h2" localSheetId="13" hidden="1">{"'TDTGT (theo Dphuong)'!$A$4:$F$75"}</definedName>
    <definedName name="_____h2" localSheetId="14" hidden="1">{"'TDTGT (theo Dphuong)'!$A$4:$F$75"}</definedName>
    <definedName name="_____h2" localSheetId="4" hidden="1">{"'TDTGT (theo Dphuong)'!$A$4:$F$75"}</definedName>
    <definedName name="_____h2" localSheetId="1" hidden="1">{"'TDTGT (theo Dphuong)'!$A$4:$F$75"}</definedName>
    <definedName name="_____h2" localSheetId="0" hidden="1">{"'TDTGT (theo Dphuong)'!$A$4:$F$75"}</definedName>
    <definedName name="_____h2" hidden="1">{"'TDTGT (theo Dphuong)'!$A$4:$F$75"}</definedName>
    <definedName name="____B5" localSheetId="15" hidden="1">{#N/A,#N/A,FALSE,"Chung"}</definedName>
    <definedName name="____B5" localSheetId="16" hidden="1">{#N/A,#N/A,FALSE,"Chung"}</definedName>
    <definedName name="____B5" localSheetId="9" hidden="1">{#N/A,#N/A,FALSE,"Chung"}</definedName>
    <definedName name="____B5" localSheetId="13" hidden="1">{#N/A,#N/A,FALSE,"Chung"}</definedName>
    <definedName name="____B5" localSheetId="14" hidden="1">{#N/A,#N/A,FALSE,"Chung"}</definedName>
    <definedName name="____B5" localSheetId="4" hidden="1">{#N/A,#N/A,FALSE,"Chung"}</definedName>
    <definedName name="____B5" localSheetId="1" hidden="1">{#N/A,#N/A,FALSE,"Chung"}</definedName>
    <definedName name="____B5" localSheetId="0" hidden="1">{#N/A,#N/A,FALSE,"Chung"}</definedName>
    <definedName name="____B5" hidden="1">{#N/A,#N/A,FALSE,"Chung"}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9" hidden="1">{"'TDTGT (theo Dphuong)'!$A$4:$F$75"}</definedName>
    <definedName name="____h1" localSheetId="13" hidden="1">{"'TDTGT (theo Dphuong)'!$A$4:$F$75"}</definedName>
    <definedName name="____h1" localSheetId="14" hidden="1">{"'TDTGT (theo Dphuong)'!$A$4:$F$75"}</definedName>
    <definedName name="____h1" localSheetId="4" hidden="1">{"'TDTGT (theo Dphuong)'!$A$4:$F$75"}</definedName>
    <definedName name="____h1" localSheetId="1" hidden="1">{"'TDTGT (theo Dphuong)'!$A$4:$F$75"}</definedName>
    <definedName name="____h1" localSheetId="0" hidden="1">{"'TDTGT (theo Dphuong)'!$A$4:$F$75"}</definedName>
    <definedName name="____h1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9" hidden="1">{"'TDTGT (theo Dphuong)'!$A$4:$F$75"}</definedName>
    <definedName name="____h2" localSheetId="13" hidden="1">{"'TDTGT (theo Dphuong)'!$A$4:$F$75"}</definedName>
    <definedName name="____h2" localSheetId="14" hidden="1">{"'TDTGT (theo Dphuong)'!$A$4:$F$75"}</definedName>
    <definedName name="____h2" localSheetId="4" hidden="1">{"'TDTGT (theo Dphuong)'!$A$4:$F$75"}</definedName>
    <definedName name="____h2" localSheetId="1" hidden="1">{"'TDTGT (theo Dphuong)'!$A$4:$F$75"}</definedName>
    <definedName name="____h2" localSheetId="0" hidden="1">{"'TDTGT (theo Dphuong)'!$A$4:$F$75"}</definedName>
    <definedName name="____h2" hidden="1">{"'TDTGT (theo Dphuong)'!$A$4:$F$75"}</definedName>
    <definedName name="___B5" localSheetId="15" hidden="1">{#N/A,#N/A,FALSE,"Chung"}</definedName>
    <definedName name="___B5" localSheetId="16" hidden="1">{#N/A,#N/A,FALSE,"Chung"}</definedName>
    <definedName name="___B5" localSheetId="9" hidden="1">{#N/A,#N/A,FALSE,"Chung"}</definedName>
    <definedName name="___B5" localSheetId="13" hidden="1">{#N/A,#N/A,FALSE,"Chung"}</definedName>
    <definedName name="___B5" localSheetId="14" hidden="1">{#N/A,#N/A,FALSE,"Chung"}</definedName>
    <definedName name="___B5" localSheetId="4" hidden="1">{#N/A,#N/A,FALSE,"Chung"}</definedName>
    <definedName name="___B5" localSheetId="1" hidden="1">{#N/A,#N/A,FALSE,"Chung"}</definedName>
    <definedName name="___B5" localSheetId="0" hidden="1">{#N/A,#N/A,FALSE,"Chung"}</definedName>
    <definedName name="___B5" hidden="1">{#N/A,#N/A,FALSE,"Chung"}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9" hidden="1">{"'TDTGT (theo Dphuong)'!$A$4:$F$75"}</definedName>
    <definedName name="___h1" localSheetId="13" hidden="1">{"'TDTGT (theo Dphuong)'!$A$4:$F$75"}</definedName>
    <definedName name="___h1" localSheetId="14" hidden="1">{"'TDTGT (theo Dphuong)'!$A$4:$F$75"}</definedName>
    <definedName name="___h1" localSheetId="4" hidden="1">{"'TDTGT (theo Dphuong)'!$A$4:$F$75"}</definedName>
    <definedName name="___h1" localSheetId="1" hidden="1">{"'TDTGT (theo Dphuong)'!$A$4:$F$75"}</definedName>
    <definedName name="___h1" localSheetId="0" hidden="1">{"'TDTGT (theo Dphuong)'!$A$4:$F$75"}</definedName>
    <definedName name="___h1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9" hidden="1">{"'TDTGT (theo Dphuong)'!$A$4:$F$75"}</definedName>
    <definedName name="___h2" localSheetId="13" hidden="1">{"'TDTGT (theo Dphuong)'!$A$4:$F$75"}</definedName>
    <definedName name="___h2" localSheetId="14" hidden="1">{"'TDTGT (theo Dphuong)'!$A$4:$F$75"}</definedName>
    <definedName name="___h2" localSheetId="4" hidden="1">{"'TDTGT (theo Dphuong)'!$A$4:$F$75"}</definedName>
    <definedName name="___h2" localSheetId="1" hidden="1">{"'TDTGT (theo Dphuong)'!$A$4:$F$75"}</definedName>
    <definedName name="___h2" localSheetId="0" hidden="1">{"'TDTGT (theo Dphuong)'!$A$4:$F$75"}</definedName>
    <definedName name="___h2" hidden="1">{"'TDTGT (theo Dphuong)'!$A$4:$F$75"}</definedName>
    <definedName name="__B5" localSheetId="15" hidden="1">{#N/A,#N/A,FALSE,"Chung"}</definedName>
    <definedName name="__B5" localSheetId="16" hidden="1">{#N/A,#N/A,FALSE,"Chung"}</definedName>
    <definedName name="__B5" localSheetId="9" hidden="1">{#N/A,#N/A,FALSE,"Chung"}</definedName>
    <definedName name="__B5" localSheetId="13" hidden="1">{#N/A,#N/A,FALSE,"Chung"}</definedName>
    <definedName name="__B5" localSheetId="14" hidden="1">{#N/A,#N/A,FALSE,"Chung"}</definedName>
    <definedName name="__B5" localSheetId="4" hidden="1">{#N/A,#N/A,FALSE,"Chung"}</definedName>
    <definedName name="__B5" localSheetId="1" hidden="1">{#N/A,#N/A,FALSE,"Chung"}</definedName>
    <definedName name="__B5" localSheetId="0" hidden="1">{#N/A,#N/A,FALSE,"Chung"}</definedName>
    <definedName name="__B5" hidden="1">{#N/A,#N/A,FALSE,"Chung"}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9" hidden="1">{"'TDTGT (theo Dphuong)'!$A$4:$F$75"}</definedName>
    <definedName name="__h1" localSheetId="13" hidden="1">{"'TDTGT (theo Dphuong)'!$A$4:$F$75"}</definedName>
    <definedName name="__h1" localSheetId="14" hidden="1">{"'TDTGT (theo Dphuong)'!$A$4:$F$75"}</definedName>
    <definedName name="__h1" localSheetId="4" hidden="1">{"'TDTGT (theo Dphuong)'!$A$4:$F$75"}</definedName>
    <definedName name="__h1" localSheetId="1" hidden="1">{"'TDTGT (theo Dphuong)'!$A$4:$F$75"}</definedName>
    <definedName name="__h1" localSheetId="0" hidden="1">{"'TDTGT (theo Dphuong)'!$A$4:$F$75"}</definedName>
    <definedName name="__h1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9" hidden="1">{"'TDTGT (theo Dphuong)'!$A$4:$F$75"}</definedName>
    <definedName name="__h2" localSheetId="13" hidden="1">{"'TDTGT (theo Dphuong)'!$A$4:$F$75"}</definedName>
    <definedName name="__h2" localSheetId="14" hidden="1">{"'TDTGT (theo Dphuong)'!$A$4:$F$75"}</definedName>
    <definedName name="__h2" localSheetId="4" hidden="1">{"'TDTGT (theo Dphuong)'!$A$4:$F$75"}</definedName>
    <definedName name="__h2" localSheetId="1" hidden="1">{"'TDTGT (theo Dphuong)'!$A$4:$F$75"}</definedName>
    <definedName name="__h2" localSheetId="0" hidden="1">{"'TDTGT (theo Dphuong)'!$A$4:$F$75"}</definedName>
    <definedName name="__h2" hidden="1">{"'TDTGT (theo Dphuong)'!$A$4:$F$75"}</definedName>
    <definedName name="_B5" localSheetId="15" hidden="1">{#N/A,#N/A,FALSE,"Chung"}</definedName>
    <definedName name="_B5" localSheetId="16" hidden="1">{#N/A,#N/A,FALSE,"Chung"}</definedName>
    <definedName name="_B5" localSheetId="9" hidden="1">{#N/A,#N/A,FALSE,"Chung"}</definedName>
    <definedName name="_B5" localSheetId="13" hidden="1">{#N/A,#N/A,FALSE,"Chung"}</definedName>
    <definedName name="_B5" localSheetId="14" hidden="1">{#N/A,#N/A,FALSE,"Chung"}</definedName>
    <definedName name="_B5" localSheetId="4" hidden="1">{#N/A,#N/A,FALSE,"Chung"}</definedName>
    <definedName name="_B5" localSheetId="1" hidden="1">{#N/A,#N/A,FALSE,"Chung"}</definedName>
    <definedName name="_B5" localSheetId="0" hidden="1">{#N/A,#N/A,FALSE,"Chung"}</definedName>
    <definedName name="_B5" hidden="1">{#N/A,#N/A,FALSE,"Chung"}</definedName>
    <definedName name="_Fill" localSheetId="16" hidden="1">#REF!</definedName>
    <definedName name="_Fill" localSheetId="9" hidden="1">#REF!</definedName>
    <definedName name="_Fill" localSheetId="13" hidden="1">#REF!</definedName>
    <definedName name="_Fill" localSheetId="14" hidden="1">#REF!</definedName>
    <definedName name="_Fill" localSheetId="4" hidden="1">#REF!</definedName>
    <definedName name="_Fill" localSheetId="0" hidden="1">#REF!</definedName>
    <definedName name="_Fill" hidden="1">#REF!</definedName>
    <definedName name="_xlnm._FilterDatabase" localSheetId="16" hidden="1">'11.CPI'!$J$6:$K$21</definedName>
    <definedName name="_xlnm._FilterDatabase" localSheetId="1" hidden="1">'HTCT thang'!$A$5:$AP$5</definedName>
    <definedName name="_h1" localSheetId="15" hidden="1">{"'TDTGT (theo Dphuong)'!$A$4:$F$75"}</definedName>
    <definedName name="_h1" localSheetId="16" hidden="1">{"'TDTGT (theo Dphuong)'!$A$4:$F$75"}</definedName>
    <definedName name="_h1" localSheetId="9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4" hidden="1">{"'TDTGT (theo Dphuong)'!$A$4:$F$75"}</definedName>
    <definedName name="_h1" localSheetId="1" hidden="1">{"'TDTGT (theo Dphuong)'!$A$4:$F$75"}</definedName>
    <definedName name="_h1" localSheetId="0" hidden="1">{"'TDTGT (theo Dphuong)'!$A$4:$F$75"}</definedName>
    <definedName name="_h1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9" hidden="1">{"'TDTGT (theo Dphuong)'!$A$4:$F$75"}</definedName>
    <definedName name="_h2" localSheetId="13" hidden="1">{"'TDTGT (theo Dphuong)'!$A$4:$F$75"}</definedName>
    <definedName name="_h2" localSheetId="14" hidden="1">{"'TDTGT (theo Dphuong)'!$A$4:$F$75"}</definedName>
    <definedName name="_h2" localSheetId="4" hidden="1">{"'TDTGT (theo Dphuong)'!$A$4:$F$75"}</definedName>
    <definedName name="_h2" localSheetId="1" hidden="1">{"'TDTGT (theo Dphuong)'!$A$4:$F$75"}</definedName>
    <definedName name="_h2" localSheetId="0" hidden="1">{"'TDTGT (theo Dphuong)'!$A$4:$F$75"}</definedName>
    <definedName name="_h2" hidden="1">{"'TDTGT (theo Dphuong)'!$A$4:$F$75"}</definedName>
    <definedName name="A">'[1]PNT-QUOT-#3'!#REF!</definedName>
    <definedName name="AAA">'[2]MTL$-INTER'!#REF!</definedName>
    <definedName name="AB">'[1]PNT-QUOT-#3'!#REF!</definedName>
    <definedName name="abc" localSheetId="15" hidden="1">{"'TDTGT (theo Dphuong)'!$A$4:$F$75"}</definedName>
    <definedName name="abc" localSheetId="16" hidden="1">{"'TDTGT (theo Dphuong)'!$A$4:$F$75"}</definedName>
    <definedName name="abc" localSheetId="9" hidden="1">{"'TDTGT (theo Dphuong)'!$A$4:$F$75"}</definedName>
    <definedName name="abc" localSheetId="13" hidden="1">{"'TDTGT (theo Dphuong)'!$A$4:$F$75"}</definedName>
    <definedName name="abc" localSheetId="14" hidden="1">{"'TDTGT (theo Dphuong)'!$A$4:$F$75"}</definedName>
    <definedName name="abc" localSheetId="4" hidden="1">{"'TDTGT (theo Dphuong)'!$A$4:$F$75"}</definedName>
    <definedName name="abc" localSheetId="1" hidden="1">{"'TDTGT (theo Dphuong)'!$A$4:$F$75"}</definedName>
    <definedName name="abc" localSheetId="0" hidden="1">{"'TDTGT (theo Dphuong)'!$A$4:$F$75"}</definedName>
    <definedName name="abc" hidden="1">{"'TDTGT (theo Dphuong)'!$A$4:$F$75"}</definedName>
    <definedName name="adsf" localSheetId="16">#REF!</definedName>
    <definedName name="adsf" localSheetId="13">#REF!</definedName>
    <definedName name="adsf" localSheetId="14">#REF!</definedName>
    <definedName name="adsf" localSheetId="4">#REF!</definedName>
    <definedName name="adsf" localSheetId="0">#REF!</definedName>
    <definedName name="adsf">#REF!</definedName>
    <definedName name="anpha" localSheetId="16">#REF!</definedName>
    <definedName name="anpha" localSheetId="9">#REF!</definedName>
    <definedName name="anpha" localSheetId="13">#REF!</definedName>
    <definedName name="anpha" localSheetId="14">#REF!</definedName>
    <definedName name="anpha" localSheetId="4">#REF!</definedName>
    <definedName name="anpha" localSheetId="0">#REF!</definedName>
    <definedName name="anpha">#REF!</definedName>
    <definedName name="B" localSheetId="0">'[1]PNT-QUOT-#3'!#REF!</definedName>
    <definedName name="B">'[1]PNT-QUOT-#3'!#REF!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9" hidden="1">{"'TDTGT (theo Dphuong)'!$A$4:$F$75"}</definedName>
    <definedName name="B5new" localSheetId="13" hidden="1">{"'TDTGT (theo Dphuong)'!$A$4:$F$75"}</definedName>
    <definedName name="B5new" localSheetId="14" hidden="1">{"'TDTGT (theo Dphuong)'!$A$4:$F$75"}</definedName>
    <definedName name="B5new" localSheetId="4" hidden="1">{"'TDTGT (theo Dphuong)'!$A$4:$F$75"}</definedName>
    <definedName name="B5new" localSheetId="1" hidden="1">{"'TDTGT (theo Dphuong)'!$A$4:$F$75"}</definedName>
    <definedName name="B5new" localSheetId="0" hidden="1">{"'TDTGT (theo Dphuong)'!$A$4:$F$75"}</definedName>
    <definedName name="B5new" hidden="1">{"'TDTGT (theo Dphuong)'!$A$4:$F$75"}</definedName>
    <definedName name="beta" localSheetId="16">#REF!</definedName>
    <definedName name="beta" localSheetId="13">#REF!</definedName>
    <definedName name="beta" localSheetId="14">#REF!</definedName>
    <definedName name="beta" localSheetId="4">#REF!</definedName>
    <definedName name="beta" localSheetId="0">#REF!</definedName>
    <definedName name="beta">#REF!</definedName>
    <definedName name="BT" localSheetId="16">#REF!</definedName>
    <definedName name="BT" localSheetId="9">#REF!</definedName>
    <definedName name="BT" localSheetId="13">#REF!</definedName>
    <definedName name="BT" localSheetId="14">#REF!</definedName>
    <definedName name="BT" localSheetId="4">#REF!</definedName>
    <definedName name="BT" localSheetId="0">#REF!</definedName>
    <definedName name="BT">#REF!</definedName>
    <definedName name="bv" localSheetId="16">#REF!</definedName>
    <definedName name="bv" localSheetId="9">#REF!</definedName>
    <definedName name="bv" localSheetId="13">#REF!</definedName>
    <definedName name="bv" localSheetId="14">#REF!</definedName>
    <definedName name="bv" localSheetId="4">#REF!</definedName>
    <definedName name="bv" localSheetId="0">#REF!</definedName>
    <definedName name="bv">#REF!</definedName>
    <definedName name="COAT" localSheetId="0">'[1]PNT-QUOT-#3'!#REF!</definedName>
    <definedName name="COAT">'[1]PNT-QUOT-#3'!#REF!</definedName>
    <definedName name="CS_10" localSheetId="16">#REF!</definedName>
    <definedName name="CS_10" localSheetId="9">#REF!</definedName>
    <definedName name="CS_10" localSheetId="13">#REF!</definedName>
    <definedName name="CS_10" localSheetId="14">#REF!</definedName>
    <definedName name="CS_10" localSheetId="4">#REF!</definedName>
    <definedName name="CS_10" localSheetId="0">#REF!</definedName>
    <definedName name="CS_10">#REF!</definedName>
    <definedName name="CS_100" localSheetId="16">#REF!</definedName>
    <definedName name="CS_100" localSheetId="9">#REF!</definedName>
    <definedName name="CS_100" localSheetId="13">#REF!</definedName>
    <definedName name="CS_100" localSheetId="14">#REF!</definedName>
    <definedName name="CS_100" localSheetId="4">#REF!</definedName>
    <definedName name="CS_100" localSheetId="0">#REF!</definedName>
    <definedName name="CS_100">#REF!</definedName>
    <definedName name="CS_10S" localSheetId="16">#REF!</definedName>
    <definedName name="CS_10S" localSheetId="9">#REF!</definedName>
    <definedName name="CS_10S" localSheetId="13">#REF!</definedName>
    <definedName name="CS_10S" localSheetId="14">#REF!</definedName>
    <definedName name="CS_10S" localSheetId="4">#REF!</definedName>
    <definedName name="CS_10S" localSheetId="0">#REF!</definedName>
    <definedName name="CS_10S">#REF!</definedName>
    <definedName name="CS_120" localSheetId="16">#REF!</definedName>
    <definedName name="CS_120" localSheetId="9">#REF!</definedName>
    <definedName name="CS_120" localSheetId="13">#REF!</definedName>
    <definedName name="CS_120" localSheetId="14">#REF!</definedName>
    <definedName name="CS_120" localSheetId="4">#REF!</definedName>
    <definedName name="CS_120">#REF!</definedName>
    <definedName name="CS_140" localSheetId="16">#REF!</definedName>
    <definedName name="CS_140" localSheetId="9">#REF!</definedName>
    <definedName name="CS_140" localSheetId="13">#REF!</definedName>
    <definedName name="CS_140" localSheetId="14">#REF!</definedName>
    <definedName name="CS_140" localSheetId="4">#REF!</definedName>
    <definedName name="CS_140">#REF!</definedName>
    <definedName name="CS_160" localSheetId="16">#REF!</definedName>
    <definedName name="CS_160" localSheetId="9">#REF!</definedName>
    <definedName name="CS_160" localSheetId="13">#REF!</definedName>
    <definedName name="CS_160" localSheetId="14">#REF!</definedName>
    <definedName name="CS_160" localSheetId="4">#REF!</definedName>
    <definedName name="CS_160">#REF!</definedName>
    <definedName name="CS_20" localSheetId="16">#REF!</definedName>
    <definedName name="CS_20" localSheetId="9">#REF!</definedName>
    <definedName name="CS_20" localSheetId="13">#REF!</definedName>
    <definedName name="CS_20" localSheetId="14">#REF!</definedName>
    <definedName name="CS_20" localSheetId="4">#REF!</definedName>
    <definedName name="CS_20">#REF!</definedName>
    <definedName name="CS_30" localSheetId="16">#REF!</definedName>
    <definedName name="CS_30" localSheetId="9">#REF!</definedName>
    <definedName name="CS_30" localSheetId="13">#REF!</definedName>
    <definedName name="CS_30" localSheetId="14">#REF!</definedName>
    <definedName name="CS_30" localSheetId="4">#REF!</definedName>
    <definedName name="CS_30">#REF!</definedName>
    <definedName name="CS_40" localSheetId="16">#REF!</definedName>
    <definedName name="CS_40" localSheetId="9">#REF!</definedName>
    <definedName name="CS_40" localSheetId="13">#REF!</definedName>
    <definedName name="CS_40" localSheetId="14">#REF!</definedName>
    <definedName name="CS_40" localSheetId="4">#REF!</definedName>
    <definedName name="CS_40">#REF!</definedName>
    <definedName name="CS_40S" localSheetId="16">#REF!</definedName>
    <definedName name="CS_40S" localSheetId="9">#REF!</definedName>
    <definedName name="CS_40S" localSheetId="13">#REF!</definedName>
    <definedName name="CS_40S" localSheetId="14">#REF!</definedName>
    <definedName name="CS_40S" localSheetId="4">#REF!</definedName>
    <definedName name="CS_40S">#REF!</definedName>
    <definedName name="CS_5S" localSheetId="16">#REF!</definedName>
    <definedName name="CS_5S" localSheetId="9">#REF!</definedName>
    <definedName name="CS_5S" localSheetId="13">#REF!</definedName>
    <definedName name="CS_5S" localSheetId="14">#REF!</definedName>
    <definedName name="CS_5S" localSheetId="4">#REF!</definedName>
    <definedName name="CS_5S">#REF!</definedName>
    <definedName name="CS_60" localSheetId="16">#REF!</definedName>
    <definedName name="CS_60" localSheetId="9">#REF!</definedName>
    <definedName name="CS_60" localSheetId="13">#REF!</definedName>
    <definedName name="CS_60" localSheetId="14">#REF!</definedName>
    <definedName name="CS_60" localSheetId="4">#REF!</definedName>
    <definedName name="CS_60">#REF!</definedName>
    <definedName name="CS_80" localSheetId="16">#REF!</definedName>
    <definedName name="CS_80" localSheetId="9">#REF!</definedName>
    <definedName name="CS_80" localSheetId="13">#REF!</definedName>
    <definedName name="CS_80" localSheetId="14">#REF!</definedName>
    <definedName name="CS_80" localSheetId="4">#REF!</definedName>
    <definedName name="CS_80">#REF!</definedName>
    <definedName name="CS_80S" localSheetId="16">#REF!</definedName>
    <definedName name="CS_80S" localSheetId="9">#REF!</definedName>
    <definedName name="CS_80S" localSheetId="13">#REF!</definedName>
    <definedName name="CS_80S" localSheetId="14">#REF!</definedName>
    <definedName name="CS_80S" localSheetId="4">#REF!</definedName>
    <definedName name="CS_80S">#REF!</definedName>
    <definedName name="CS_STD" localSheetId="16">#REF!</definedName>
    <definedName name="CS_STD" localSheetId="9">#REF!</definedName>
    <definedName name="CS_STD" localSheetId="13">#REF!</definedName>
    <definedName name="CS_STD" localSheetId="14">#REF!</definedName>
    <definedName name="CS_STD" localSheetId="4">#REF!</definedName>
    <definedName name="CS_STD">#REF!</definedName>
    <definedName name="CS_XS" localSheetId="16">#REF!</definedName>
    <definedName name="CS_XS" localSheetId="9">#REF!</definedName>
    <definedName name="CS_XS" localSheetId="13">#REF!</definedName>
    <definedName name="CS_XS" localSheetId="14">#REF!</definedName>
    <definedName name="CS_XS" localSheetId="4">#REF!</definedName>
    <definedName name="CS_XS">#REF!</definedName>
    <definedName name="CS_XXS" localSheetId="16">#REF!</definedName>
    <definedName name="CS_XXS" localSheetId="9">#REF!</definedName>
    <definedName name="CS_XXS" localSheetId="13">#REF!</definedName>
    <definedName name="CS_XXS" localSheetId="14">#REF!</definedName>
    <definedName name="CS_XXS" localSheetId="4">#REF!</definedName>
    <definedName name="CS_XXS">#REF!</definedName>
    <definedName name="cv" localSheetId="15" hidden="1">{"'TDTGT (theo Dphuong)'!$A$4:$F$75"}</definedName>
    <definedName name="cv" localSheetId="16" hidden="1">{"'TDTGT (theo Dphuong)'!$A$4:$F$75"}</definedName>
    <definedName name="cv" localSheetId="9" hidden="1">{"'TDTGT (theo Dphuong)'!$A$4:$F$75"}</definedName>
    <definedName name="cv" localSheetId="13" hidden="1">{"'TDTGT (theo Dphuong)'!$A$4:$F$75"}</definedName>
    <definedName name="cv" localSheetId="14" hidden="1">{"'TDTGT (theo Dphuong)'!$A$4:$F$75"}</definedName>
    <definedName name="cv" localSheetId="4" hidden="1">{"'TDTGT (theo Dphuong)'!$A$4:$F$75"}</definedName>
    <definedName name="cv" localSheetId="1" hidden="1">{"'TDTGT (theo Dphuong)'!$A$4:$F$75"}</definedName>
    <definedName name="cv" localSheetId="0" hidden="1">{"'TDTGT (theo Dphuong)'!$A$4:$F$75"}</definedName>
    <definedName name="cv" hidden="1">{"'TDTGT (theo Dphuong)'!$A$4:$F$75"}</definedName>
    <definedName name="cx" localSheetId="16">#REF!</definedName>
    <definedName name="cx" localSheetId="9">#REF!</definedName>
    <definedName name="cx" localSheetId="13">#REF!</definedName>
    <definedName name="cx" localSheetId="14">#REF!</definedName>
    <definedName name="cx" localSheetId="4">#REF!</definedName>
    <definedName name="cx" localSheetId="0">#REF!</definedName>
    <definedName name="cx">#REF!</definedName>
    <definedName name="d" localSheetId="16" hidden="1">#REF!</definedName>
    <definedName name="d" localSheetId="9" hidden="1">#REF!</definedName>
    <definedName name="d" localSheetId="13" hidden="1">#REF!</definedName>
    <definedName name="d" localSheetId="14" hidden="1">#REF!</definedName>
    <definedName name="d" localSheetId="4" hidden="1">#REF!</definedName>
    <definedName name="d" localSheetId="0" hidden="1">#REF!</definedName>
    <definedName name="d" hidden="1">#REF!</definedName>
    <definedName name="dd" localSheetId="16">#REF!</definedName>
    <definedName name="dd" localSheetId="9">#REF!</definedName>
    <definedName name="dd" localSheetId="13">#REF!</definedName>
    <definedName name="dd" localSheetId="14">#REF!</definedName>
    <definedName name="dd" localSheetId="4">#REF!</definedName>
    <definedName name="dd" localSheetId="0">#REF!</definedName>
    <definedName name="dd">#REF!</definedName>
    <definedName name="df" localSheetId="16" hidden="1">#REF!</definedName>
    <definedName name="df" localSheetId="9" hidden="1">#REF!</definedName>
    <definedName name="df" localSheetId="13" hidden="1">#REF!</definedName>
    <definedName name="df" localSheetId="14" hidden="1">#REF!</definedName>
    <definedName name="df" localSheetId="4" hidden="1">#REF!</definedName>
    <definedName name="df" hidden="1">#REF!</definedName>
    <definedName name="dg" localSheetId="16">#REF!</definedName>
    <definedName name="dg" localSheetId="9">#REF!</definedName>
    <definedName name="dg" localSheetId="13">#REF!</definedName>
    <definedName name="dg" localSheetId="14">#REF!</definedName>
    <definedName name="dg" localSheetId="4">#REF!</definedName>
    <definedName name="dg">#REF!</definedName>
    <definedName name="dien" localSheetId="16">#REF!</definedName>
    <definedName name="dien" localSheetId="9">#REF!</definedName>
    <definedName name="dien" localSheetId="13">#REF!</definedName>
    <definedName name="dien" localSheetId="14">#REF!</definedName>
    <definedName name="dien" localSheetId="4">#REF!</definedName>
    <definedName name="dien">#REF!</definedName>
    <definedName name="dn" localSheetId="15" hidden="1">{"'TDTGT (theo Dphuong)'!$A$4:$F$75"}</definedName>
    <definedName name="dn" localSheetId="16" hidden="1">{"'TDTGT (theo Dphuong)'!$A$4:$F$75"}</definedName>
    <definedName name="dn" localSheetId="9" hidden="1">{"'TDTGT (theo Dphuong)'!$A$4:$F$75"}</definedName>
    <definedName name="dn" localSheetId="13" hidden="1">{"'TDTGT (theo Dphuong)'!$A$4:$F$75"}</definedName>
    <definedName name="dn" localSheetId="14" hidden="1">{"'TDTGT (theo Dphuong)'!$A$4:$F$75"}</definedName>
    <definedName name="dn" localSheetId="4" hidden="1">{"'TDTGT (theo Dphuong)'!$A$4:$F$75"}</definedName>
    <definedName name="dn" localSheetId="1" hidden="1">{"'TDTGT (theo Dphuong)'!$A$4:$F$75"}</definedName>
    <definedName name="dn" localSheetId="0" hidden="1">{"'TDTGT (theo Dphuong)'!$A$4:$F$75"}</definedName>
    <definedName name="dn" hidden="1">{"'TDTGT (theo Dphuong)'!$A$4:$F$75"}</definedName>
    <definedName name="ffddg" localSheetId="16">#REF!</definedName>
    <definedName name="ffddg" localSheetId="13">#REF!</definedName>
    <definedName name="ffddg" localSheetId="14">#REF!</definedName>
    <definedName name="ffddg" localSheetId="4">#REF!</definedName>
    <definedName name="ffddg" localSheetId="0">#REF!</definedName>
    <definedName name="ffddg">#REF!</definedName>
    <definedName name="FP" localSheetId="0">'[1]COAT&amp;WRAP-QIOT-#3'!#REF!</definedName>
    <definedName name="FP">'[1]COAT&amp;WRAP-QIOT-#3'!#REF!</definedName>
    <definedName name="h" localSheetId="15" hidden="1">{"'TDTGT (theo Dphuong)'!$A$4:$F$75"}</definedName>
    <definedName name="h" localSheetId="16" hidden="1">{"'TDTGT (theo Dphuong)'!$A$4:$F$75"}</definedName>
    <definedName name="h" localSheetId="9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4" hidden="1">{"'TDTGT (theo Dphuong)'!$A$4:$F$75"}</definedName>
    <definedName name="h" localSheetId="1" hidden="1">{"'TDTGT (theo Dphuong)'!$A$4:$F$75"}</definedName>
    <definedName name="h" localSheetId="0" hidden="1">{"'TDTGT (theo Dphuong)'!$A$4:$F$75"}</definedName>
    <definedName name="h" hidden="1">{"'TDTGT (theo Dphuong)'!$A$4:$F$75"}</definedName>
    <definedName name="hab" localSheetId="16">#REF!</definedName>
    <definedName name="hab" localSheetId="9">#REF!</definedName>
    <definedName name="hab" localSheetId="13">#REF!</definedName>
    <definedName name="hab" localSheetId="14">#REF!</definedName>
    <definedName name="hab" localSheetId="4">#REF!</definedName>
    <definedName name="hab" localSheetId="0">#REF!</definedName>
    <definedName name="hab">#REF!</definedName>
    <definedName name="habac" localSheetId="16">#REF!</definedName>
    <definedName name="habac" localSheetId="9">#REF!</definedName>
    <definedName name="habac" localSheetId="13">#REF!</definedName>
    <definedName name="habac" localSheetId="14">#REF!</definedName>
    <definedName name="habac" localSheetId="4">#REF!</definedName>
    <definedName name="habac" localSheetId="0">#REF!</definedName>
    <definedName name="habac">#REF!</definedName>
    <definedName name="Habac1">'[3]7 THAI NGUYEN'!$A$11</definedName>
    <definedName name="hhg" localSheetId="16">#REF!</definedName>
    <definedName name="hhg" localSheetId="9">#REF!</definedName>
    <definedName name="hhg" localSheetId="13">#REF!</definedName>
    <definedName name="hhg" localSheetId="14">#REF!</definedName>
    <definedName name="hhg" localSheetId="4">#REF!</definedName>
    <definedName name="hhg" localSheetId="0">#REF!</definedName>
    <definedName name="hhg">#REF!</definedName>
    <definedName name="HTML_CodePage" hidden="1">1252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9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4" hidden="1">{"'TDTGT (theo Dphuong)'!$A$4:$F$75"}</definedName>
    <definedName name="HTML_Control" localSheetId="1" hidden="1">{"'TDTGT (theo Dphuong)'!$A$4:$F$75"}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5" hidden="1">{#N/A,#N/A,FALSE,"Chung"}</definedName>
    <definedName name="i" localSheetId="16" hidden="1">{#N/A,#N/A,FALSE,"Chung"}</definedName>
    <definedName name="i" localSheetId="9" hidden="1">{#N/A,#N/A,FALSE,"Chung"}</definedName>
    <definedName name="i" localSheetId="13" hidden="1">{#N/A,#N/A,FALSE,"Chung"}</definedName>
    <definedName name="i" localSheetId="14" hidden="1">{#N/A,#N/A,FALSE,"Chung"}</definedName>
    <definedName name="i" localSheetId="4" hidden="1">{#N/A,#N/A,FALSE,"Chung"}</definedName>
    <definedName name="i" localSheetId="1" hidden="1">{#N/A,#N/A,FALSE,"Chung"}</definedName>
    <definedName name="i" localSheetId="0" hidden="1">{#N/A,#N/A,FALSE,"Chung"}</definedName>
    <definedName name="i" hidden="1">{#N/A,#N/A,FALSE,"Chung"}</definedName>
    <definedName name="IO">'[1]COAT&amp;WRAP-QIOT-#3'!#REF!</definedName>
    <definedName name="kjh" localSheetId="15" hidden="1">{#N/A,#N/A,FALSE,"Chung"}</definedName>
    <definedName name="kjh" localSheetId="16" hidden="1">{#N/A,#N/A,FALSE,"Chung"}</definedName>
    <definedName name="kjh" localSheetId="9" hidden="1">{#N/A,#N/A,FALSE,"Chung"}</definedName>
    <definedName name="kjh" localSheetId="13" hidden="1">{#N/A,#N/A,FALSE,"Chung"}</definedName>
    <definedName name="kjh" localSheetId="14" hidden="1">{#N/A,#N/A,FALSE,"Chung"}</definedName>
    <definedName name="kjh" localSheetId="4" hidden="1">{#N/A,#N/A,FALSE,"Chung"}</definedName>
    <definedName name="kjh" localSheetId="1" hidden="1">{#N/A,#N/A,FALSE,"Chung"}</definedName>
    <definedName name="kjh" localSheetId="0" hidden="1">{#N/A,#N/A,FALSE,"Chung"}</definedName>
    <definedName name="kjh" hidden="1">{#N/A,#N/A,FALSE,"Chung"}</definedName>
    <definedName name="kjhjfhdjkfndfndf" localSheetId="16">#REF!</definedName>
    <definedName name="kjhjfhdjkfndfndf" localSheetId="9">#REF!</definedName>
    <definedName name="kjhjfhdjkfndfndf" localSheetId="13">#REF!</definedName>
    <definedName name="kjhjfhdjkfndfndf" localSheetId="14">#REF!</definedName>
    <definedName name="kjhjfhdjkfndfndf" localSheetId="4">#REF!</definedName>
    <definedName name="kjhjfhdjkfndfndf" localSheetId="0">#REF!</definedName>
    <definedName name="kjhjfhdjkfndfndf">#REF!</definedName>
    <definedName name="m" localSheetId="15" hidden="1">{"'TDTGT (theo Dphuong)'!$A$4:$F$75"}</definedName>
    <definedName name="m" localSheetId="16" hidden="1">{"'TDTGT (theo Dphuong)'!$A$4:$F$75"}</definedName>
    <definedName name="m" localSheetId="9" hidden="1">{"'TDTGT (theo Dphuong)'!$A$4:$F$75"}</definedName>
    <definedName name="m" localSheetId="13" hidden="1">{"'TDTGT (theo Dphuong)'!$A$4:$F$75"}</definedName>
    <definedName name="m" localSheetId="14" hidden="1">{"'TDTGT (theo Dphuong)'!$A$4:$F$75"}</definedName>
    <definedName name="m" localSheetId="4" hidden="1">{"'TDTGT (theo Dphuong)'!$A$4:$F$75"}</definedName>
    <definedName name="m" localSheetId="1" hidden="1">{"'TDTGT (theo Dphuong)'!$A$4:$F$75"}</definedName>
    <definedName name="m" localSheetId="0" hidden="1">{"'TDTGT (theo Dphuong)'!$A$4:$F$75"}</definedName>
    <definedName name="m" hidden="1">{"'TDTGT (theo Dphuong)'!$A$4:$F$75"}</definedName>
    <definedName name="MAT">'[1]COAT&amp;WRAP-QIOT-#3'!#REF!</definedName>
    <definedName name="mc" localSheetId="16">#REF!</definedName>
    <definedName name="mc" localSheetId="9">#REF!</definedName>
    <definedName name="mc" localSheetId="13">#REF!</definedName>
    <definedName name="mc" localSheetId="14">#REF!</definedName>
    <definedName name="mc" localSheetId="4">#REF!</definedName>
    <definedName name="mc" localSheetId="0">#REF!</definedName>
    <definedName name="mc">#REF!</definedName>
    <definedName name="MF" localSheetId="0">'[1]COAT&amp;WRAP-QIOT-#3'!#REF!</definedName>
    <definedName name="MF">'[1]COAT&amp;WRAP-QIOT-#3'!#REF!</definedName>
    <definedName name="mnh" localSheetId="0">'[4]2.74'!#REF!</definedName>
    <definedName name="mnh">'[4]2.74'!#REF!</definedName>
    <definedName name="n" localSheetId="0">'[4]2.74'!#REF!</definedName>
    <definedName name="n">'[4]2.74'!#REF!</definedName>
    <definedName name="nhan" localSheetId="16">#REF!</definedName>
    <definedName name="nhan" localSheetId="9">#REF!</definedName>
    <definedName name="nhan" localSheetId="13">#REF!</definedName>
    <definedName name="nhan" localSheetId="14">#REF!</definedName>
    <definedName name="nhan" localSheetId="4">#REF!</definedName>
    <definedName name="nhan" localSheetId="0">#REF!</definedName>
    <definedName name="nhan">#REF!</definedName>
    <definedName name="Nhan_xet_cua_dai">"Picture 1"</definedName>
    <definedName name="nuoc" localSheetId="16">#REF!</definedName>
    <definedName name="nuoc" localSheetId="13">#REF!</definedName>
    <definedName name="nuoc" localSheetId="14">#REF!</definedName>
    <definedName name="nuoc" localSheetId="4">#REF!</definedName>
    <definedName name="nuoc" localSheetId="0">#REF!</definedName>
    <definedName name="nuoc">#REF!</definedName>
    <definedName name="oanh" localSheetId="15" hidden="1">{#N/A,#N/A,FALSE,"Chung"}</definedName>
    <definedName name="oanh" localSheetId="16" hidden="1">{#N/A,#N/A,FALSE,"Chung"}</definedName>
    <definedName name="oanh" localSheetId="9" hidden="1">{#N/A,#N/A,FALSE,"Chung"}</definedName>
    <definedName name="oanh" localSheetId="13" hidden="1">{#N/A,#N/A,FALSE,"Chung"}</definedName>
    <definedName name="oanh" localSheetId="14" hidden="1">{#N/A,#N/A,FALSE,"Chung"}</definedName>
    <definedName name="oanh" localSheetId="4" hidden="1">{#N/A,#N/A,FALSE,"Chung"}</definedName>
    <definedName name="oanh" localSheetId="1" hidden="1">{#N/A,#N/A,FALSE,"Chung"}</definedName>
    <definedName name="oanh" localSheetId="0" hidden="1">{#N/A,#N/A,FALSE,"Chung"}</definedName>
    <definedName name="oanh" hidden="1">{#N/A,#N/A,FALSE,"Chung"}</definedName>
    <definedName name="P">'[1]PNT-QUOT-#3'!#REF!</definedName>
    <definedName name="PEJM">'[1]COAT&amp;WRAP-QIOT-#3'!#REF!</definedName>
    <definedName name="PF">'[1]PNT-QUOT-#3'!#REF!</definedName>
    <definedName name="PM">[5]IBASE!$AH$16:$AV$110</definedName>
    <definedName name="_xlnm.Print_Area" localSheetId="0">'Tongquan (2)'!$A$1:$M$51</definedName>
    <definedName name="Print_Area_MI">[6]ESTI.!$A$1:$U$52</definedName>
    <definedName name="_xlnm.Print_Titles" localSheetId="5">'2.IIPthang'!$3:$3</definedName>
    <definedName name="_xlnm.Print_Titles" localSheetId="4">channuoi!$4:$5</definedName>
    <definedName name="_xlnm.Print_Titles" localSheetId="0">'Tongquan (2)'!$3:$4</definedName>
    <definedName name="_xlnm.Print_Titles">'[7]TiÕn ®é thùc hiÖn KC'!#REF!</definedName>
    <definedName name="pt" localSheetId="16">#REF!</definedName>
    <definedName name="pt" localSheetId="9">#REF!</definedName>
    <definedName name="pt" localSheetId="13">#REF!</definedName>
    <definedName name="pt" localSheetId="14">#REF!</definedName>
    <definedName name="pt" localSheetId="4">#REF!</definedName>
    <definedName name="pt" localSheetId="0">#REF!</definedName>
    <definedName name="pt">#REF!</definedName>
    <definedName name="ptr" localSheetId="16">#REF!</definedName>
    <definedName name="ptr" localSheetId="9">#REF!</definedName>
    <definedName name="ptr" localSheetId="13">#REF!</definedName>
    <definedName name="ptr" localSheetId="14">#REF!</definedName>
    <definedName name="ptr" localSheetId="4">#REF!</definedName>
    <definedName name="ptr" localSheetId="0">#REF!</definedName>
    <definedName name="ptr">#REF!</definedName>
    <definedName name="ptvt">'[8]ma-pt'!$A$6:$IV$228</definedName>
    <definedName name="qưeqwrqw" localSheetId="15" hidden="1">{#N/A,#N/A,FALSE,"Chung"}</definedName>
    <definedName name="qưeqwrqw" localSheetId="16" hidden="1">{#N/A,#N/A,FALSE,"Chung"}</definedName>
    <definedName name="qưeqwrqw" localSheetId="9" hidden="1">{#N/A,#N/A,FALSE,"Chung"}</definedName>
    <definedName name="qưeqwrqw" localSheetId="13" hidden="1">{#N/A,#N/A,FALSE,"Chung"}</definedName>
    <definedName name="qưeqwrqw" localSheetId="14" hidden="1">{#N/A,#N/A,FALSE,"Chung"}</definedName>
    <definedName name="qưeqwrqw" localSheetId="4" hidden="1">{#N/A,#N/A,FALSE,"Chung"}</definedName>
    <definedName name="qưeqwrqw" localSheetId="1" hidden="1">{#N/A,#N/A,FALSE,"Chung"}</definedName>
    <definedName name="qưeqwrqw" localSheetId="0" hidden="1">{#N/A,#N/A,FALSE,"Chung"}</definedName>
    <definedName name="qưeqwrqw" hidden="1">{#N/A,#N/A,FALSE,"Chung"}</definedName>
    <definedName name="RT">'[1]COAT&amp;WRAP-QIOT-#3'!#REF!</definedName>
    <definedName name="SB">[5]IBASE!$AH$7:$AL$14</definedName>
    <definedName name="SORT" localSheetId="16">#REF!</definedName>
    <definedName name="SORT" localSheetId="9">#REF!</definedName>
    <definedName name="SORT" localSheetId="13">#REF!</definedName>
    <definedName name="SORT" localSheetId="14">#REF!</definedName>
    <definedName name="SORT" localSheetId="4">#REF!</definedName>
    <definedName name="SORT" localSheetId="0">#REF!</definedName>
    <definedName name="SORT">#REF!</definedName>
    <definedName name="SORT_AREA">'[6]DI-ESTI'!$A$8:$R$489</definedName>
    <definedName name="SP">'[1]PNT-QUOT-#3'!#REF!</definedName>
    <definedName name="sss" localSheetId="16">#REF!</definedName>
    <definedName name="sss" localSheetId="9">#REF!</definedName>
    <definedName name="sss" localSheetId="13">#REF!</definedName>
    <definedName name="sss" localSheetId="14">#REF!</definedName>
    <definedName name="sss" localSheetId="4">#REF!</definedName>
    <definedName name="sss" localSheetId="0">#REF!</definedName>
    <definedName name="sss">#REF!</definedName>
    <definedName name="TBA" localSheetId="16">#REF!</definedName>
    <definedName name="TBA" localSheetId="9">#REF!</definedName>
    <definedName name="TBA" localSheetId="13">#REF!</definedName>
    <definedName name="TBA" localSheetId="14">#REF!</definedName>
    <definedName name="TBA" localSheetId="4">#REF!</definedName>
    <definedName name="TBA" localSheetId="0">#REF!</definedName>
    <definedName name="TBA">#REF!</definedName>
    <definedName name="td" localSheetId="16">#REF!</definedName>
    <definedName name="td" localSheetId="9">#REF!</definedName>
    <definedName name="td" localSheetId="13">#REF!</definedName>
    <definedName name="td" localSheetId="14">#REF!</definedName>
    <definedName name="td" localSheetId="4">#REF!</definedName>
    <definedName name="td" localSheetId="0">#REF!</definedName>
    <definedName name="td">#REF!</definedName>
    <definedName name="th_bl" localSheetId="16">#REF!</definedName>
    <definedName name="th_bl" localSheetId="9">#REF!</definedName>
    <definedName name="th_bl" localSheetId="13">#REF!</definedName>
    <definedName name="th_bl" localSheetId="14">#REF!</definedName>
    <definedName name="th_bl" localSheetId="4">#REF!</definedName>
    <definedName name="th_bl">#REF!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9" hidden="1">{"'TDTGT (theo Dphuong)'!$A$4:$F$75"}</definedName>
    <definedName name="thanh" localSheetId="13" hidden="1">{"'TDTGT (theo Dphuong)'!$A$4:$F$75"}</definedName>
    <definedName name="thanh" localSheetId="14" hidden="1">{"'TDTGT (theo Dphuong)'!$A$4:$F$75"}</definedName>
    <definedName name="thanh" localSheetId="4" hidden="1">{"'TDTGT (theo Dphuong)'!$A$4:$F$75"}</definedName>
    <definedName name="thanh" localSheetId="1" hidden="1">{"'TDTGT (theo Dphuong)'!$A$4:$F$75"}</definedName>
    <definedName name="thanh" localSheetId="0" hidden="1">{"'TDTGT (theo Dphuong)'!$A$4:$F$75"}</definedName>
    <definedName name="thanh" hidden="1">{"'TDTGT (theo Dphuong)'!$A$4:$F$75"}</definedName>
    <definedName name="THK">'[1]COAT&amp;WRAP-QIOT-#3'!#REF!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9" hidden="1">{"'TDTGT (theo Dphuong)'!$A$4:$F$75"}</definedName>
    <definedName name="Tnghiep" localSheetId="13" hidden="1">{"'TDTGT (theo Dphuong)'!$A$4:$F$75"}</definedName>
    <definedName name="Tnghiep" localSheetId="14" hidden="1">{"'TDTGT (theo Dphuong)'!$A$4:$F$75"}</definedName>
    <definedName name="Tnghiep" localSheetId="4" hidden="1">{"'TDTGT (theo Dphuong)'!$A$4:$F$75"}</definedName>
    <definedName name="Tnghiep" localSheetId="1" hidden="1">{"'TDTGT (theo Dphuong)'!$A$4:$F$75"}</definedName>
    <definedName name="Tnghiep" localSheetId="0" hidden="1">{"'TDTGT (theo Dphuong)'!$A$4:$F$75"}</definedName>
    <definedName name="Tnghiep" hidden="1">{"'TDTGT (theo Dphuong)'!$A$4:$F$75"}</definedName>
    <definedName name="ttt" localSheetId="16">#REF!</definedName>
    <definedName name="ttt" localSheetId="13">#REF!</definedName>
    <definedName name="ttt" localSheetId="14">#REF!</definedName>
    <definedName name="ttt" localSheetId="4">#REF!</definedName>
    <definedName name="ttt" localSheetId="0">#REF!</definedName>
    <definedName name="ttt">#REF!</definedName>
    <definedName name="vfff" localSheetId="16">#REF!</definedName>
    <definedName name="vfff" localSheetId="9">#REF!</definedName>
    <definedName name="vfff" localSheetId="13">#REF!</definedName>
    <definedName name="vfff" localSheetId="14">#REF!</definedName>
    <definedName name="vfff" localSheetId="4">#REF!</definedName>
    <definedName name="vfff" localSheetId="0">#REF!</definedName>
    <definedName name="vfff">#REF!</definedName>
    <definedName name="vv" localSheetId="15" hidden="1">{"'TDTGT (theo Dphuong)'!$A$4:$F$75"}</definedName>
    <definedName name="vv" localSheetId="16" hidden="1">{"'TDTGT (theo Dphuong)'!$A$4:$F$75"}</definedName>
    <definedName name="vv" localSheetId="9" hidden="1">{"'TDTGT (theo Dphuong)'!$A$4:$F$75"}</definedName>
    <definedName name="vv" localSheetId="13" hidden="1">{"'TDTGT (theo Dphuong)'!$A$4:$F$75"}</definedName>
    <definedName name="vv" localSheetId="14" hidden="1">{"'TDTGT (theo Dphuong)'!$A$4:$F$75"}</definedName>
    <definedName name="vv" localSheetId="4" hidden="1">{"'TDTGT (theo Dphuong)'!$A$4:$F$75"}</definedName>
    <definedName name="vv" localSheetId="1" hidden="1">{"'TDTGT (theo Dphuong)'!$A$4:$F$75"}</definedName>
    <definedName name="vv" localSheetId="0" hidden="1">{"'TDTGT (theo Dphuong)'!$A$4:$F$75"}</definedName>
    <definedName name="vv" hidden="1">{"'TDTGT (theo Dphuong)'!$A$4:$F$75"}</definedName>
    <definedName name="wrn.thu." localSheetId="15" hidden="1">{#N/A,#N/A,FALSE,"Chung"}</definedName>
    <definedName name="wrn.thu." localSheetId="16" hidden="1">{#N/A,#N/A,FALSE,"Chung"}</definedName>
    <definedName name="wrn.thu." localSheetId="9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4" hidden="1">{#N/A,#N/A,FALSE,"Chung"}</definedName>
    <definedName name="wrn.thu." localSheetId="1" hidden="1">{#N/A,#N/A,FALSE,"Chung"}</definedName>
    <definedName name="wrn.thu." localSheetId="0" hidden="1">{#N/A,#N/A,FALSE,"Chung"}</definedName>
    <definedName name="wrn.thu." hidden="1">{#N/A,#N/A,FALSE,"Chung"}</definedName>
    <definedName name="xd">'[9]7 THAI NGUYEN'!$A$11</definedName>
    <definedName name="ZYX" localSheetId="16">#REF!</definedName>
    <definedName name="ZYX" localSheetId="9">#REF!</definedName>
    <definedName name="ZYX" localSheetId="13">#REF!</definedName>
    <definedName name="ZYX" localSheetId="14">#REF!</definedName>
    <definedName name="ZYX" localSheetId="4">#REF!</definedName>
    <definedName name="ZYX" localSheetId="0">#REF!</definedName>
    <definedName name="ZYX">#REF!</definedName>
    <definedName name="ZZZ" localSheetId="16">#REF!</definedName>
    <definedName name="ZZZ" localSheetId="9">#REF!</definedName>
    <definedName name="ZZZ" localSheetId="13">#REF!</definedName>
    <definedName name="ZZZ" localSheetId="14">#REF!</definedName>
    <definedName name="ZZZ" localSheetId="4">#REF!</definedName>
    <definedName name="ZZZ" localSheetId="0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4" l="1"/>
  <c r="J38" i="28"/>
  <c r="J39" i="28"/>
  <c r="J41" i="28"/>
  <c r="J42" i="28"/>
  <c r="J44" i="28"/>
  <c r="J43" i="28"/>
  <c r="I38" i="28" l="1"/>
  <c r="I39" i="28"/>
  <c r="I41" i="28"/>
  <c r="I42" i="28"/>
  <c r="I43" i="28"/>
  <c r="I44" i="28"/>
  <c r="I46" i="28"/>
  <c r="I47" i="28"/>
  <c r="I49" i="28"/>
  <c r="I50" i="28"/>
  <c r="I33" i="28"/>
  <c r="I34" i="28"/>
  <c r="I35" i="28"/>
  <c r="I32" i="28"/>
  <c r="E51" i="28" l="1"/>
  <c r="D51" i="28"/>
  <c r="E50" i="28"/>
  <c r="D50" i="28"/>
  <c r="E49" i="28"/>
  <c r="D49" i="28"/>
  <c r="E48" i="28"/>
  <c r="D48" i="28"/>
  <c r="E47" i="28"/>
  <c r="D47" i="28"/>
  <c r="E46" i="28"/>
  <c r="D46" i="28"/>
  <c r="E38" i="28"/>
  <c r="E35" i="28"/>
  <c r="D35" i="28"/>
  <c r="E34" i="28"/>
  <c r="D34" i="28"/>
  <c r="E33" i="28"/>
  <c r="D33" i="28"/>
  <c r="E32" i="28"/>
  <c r="D32" i="28"/>
  <c r="E27" i="28"/>
  <c r="D27" i="28"/>
  <c r="E25" i="28"/>
  <c r="D25" i="28"/>
  <c r="E24" i="28"/>
  <c r="D24" i="28"/>
  <c r="E23" i="28"/>
  <c r="D23" i="28"/>
  <c r="E22" i="28"/>
  <c r="D22" i="28"/>
  <c r="E21" i="28"/>
  <c r="D21" i="28"/>
  <c r="E20" i="28"/>
  <c r="D20" i="28"/>
  <c r="E19" i="28"/>
  <c r="D19" i="28"/>
  <c r="E16" i="28"/>
  <c r="D16" i="28"/>
  <c r="E15" i="28"/>
  <c r="D15" i="28"/>
  <c r="E14" i="28"/>
  <c r="D14" i="28"/>
  <c r="E13" i="28"/>
  <c r="D13" i="28"/>
  <c r="E11" i="28"/>
  <c r="D11" i="28"/>
  <c r="E10" i="28"/>
  <c r="D10" i="28"/>
  <c r="E9" i="28"/>
  <c r="D9" i="28"/>
  <c r="E8" i="28"/>
  <c r="D8" i="28"/>
  <c r="E7" i="28"/>
  <c r="D7" i="28"/>
  <c r="F9" i="1" l="1"/>
  <c r="F10" i="1"/>
  <c r="F11" i="1"/>
  <c r="F12" i="1"/>
  <c r="F13" i="1"/>
  <c r="F14" i="1"/>
  <c r="F8" i="1"/>
  <c r="K294" i="22" l="1"/>
  <c r="K293" i="22"/>
  <c r="K292" i="22"/>
  <c r="K291" i="22"/>
  <c r="K290" i="22"/>
  <c r="K289" i="22"/>
  <c r="K288" i="22"/>
  <c r="K287" i="22"/>
  <c r="K286" i="22"/>
  <c r="K285" i="22"/>
  <c r="K284" i="22"/>
  <c r="K283" i="22"/>
  <c r="K282" i="22"/>
  <c r="K281" i="22"/>
  <c r="K280" i="22"/>
  <c r="K279" i="22"/>
  <c r="K278" i="22"/>
  <c r="K277" i="22"/>
  <c r="K276" i="22"/>
  <c r="K275" i="22"/>
  <c r="K274" i="22"/>
  <c r="K273" i="22"/>
  <c r="K272" i="22"/>
  <c r="K271" i="22"/>
  <c r="K270" i="22"/>
  <c r="K269" i="22"/>
  <c r="K268" i="22"/>
  <c r="K267" i="22"/>
  <c r="H267" i="22"/>
  <c r="H281" i="22"/>
  <c r="H288" i="22"/>
  <c r="H289" i="22"/>
  <c r="H290" i="22"/>
  <c r="H291" i="22"/>
  <c r="H292" i="22"/>
  <c r="H293" i="22"/>
  <c r="H294" i="22"/>
  <c r="H287" i="22"/>
  <c r="H286" i="22"/>
  <c r="H283" i="22"/>
  <c r="H284" i="22"/>
  <c r="H285" i="22"/>
  <c r="H282" i="22"/>
  <c r="H274" i="22"/>
  <c r="H275" i="22"/>
  <c r="H276" i="22"/>
  <c r="H277" i="22"/>
  <c r="H278" i="22"/>
  <c r="H279" i="22"/>
  <c r="H280" i="22"/>
  <c r="H273" i="22"/>
  <c r="H272" i="22"/>
  <c r="H269" i="22"/>
  <c r="H270" i="22"/>
  <c r="H271" i="22"/>
  <c r="H268" i="22"/>
  <c r="C5" i="10" l="1"/>
  <c r="D5" i="10"/>
  <c r="B5" i="10"/>
  <c r="K32" i="23" l="1"/>
  <c r="K31" i="23"/>
  <c r="K30" i="23"/>
  <c r="K29" i="23"/>
  <c r="H31" i="23"/>
  <c r="H32" i="23"/>
  <c r="H30" i="23"/>
  <c r="H29" i="23"/>
  <c r="I10" i="23"/>
  <c r="F10" i="23"/>
  <c r="J256" i="22"/>
  <c r="K256" i="22"/>
  <c r="J257" i="22"/>
  <c r="K257" i="22"/>
  <c r="J258" i="22"/>
  <c r="K258" i="22"/>
  <c r="J259" i="22"/>
  <c r="K259" i="22"/>
  <c r="J260" i="22"/>
  <c r="K260" i="22"/>
  <c r="J261" i="22"/>
  <c r="K261" i="22"/>
  <c r="J262" i="22"/>
  <c r="K262" i="22"/>
  <c r="J263" i="22"/>
  <c r="K263" i="22"/>
  <c r="J264" i="22"/>
  <c r="K264" i="22"/>
  <c r="J265" i="22"/>
  <c r="K265" i="22"/>
  <c r="J266" i="22"/>
  <c r="K266" i="22"/>
  <c r="K255" i="22"/>
  <c r="J255" i="22"/>
  <c r="K254" i="22"/>
  <c r="J254" i="22"/>
  <c r="F256" i="22"/>
  <c r="G256" i="22"/>
  <c r="H256" i="22"/>
  <c r="F257" i="22"/>
  <c r="G257" i="22"/>
  <c r="H257" i="22"/>
  <c r="F258" i="22"/>
  <c r="G258" i="22"/>
  <c r="H258" i="22"/>
  <c r="F259" i="22"/>
  <c r="G259" i="22"/>
  <c r="H259" i="22"/>
  <c r="F260" i="22"/>
  <c r="G260" i="22"/>
  <c r="H260" i="22"/>
  <c r="F261" i="22"/>
  <c r="G261" i="22"/>
  <c r="H261" i="22"/>
  <c r="F262" i="22"/>
  <c r="G262" i="22"/>
  <c r="H262" i="22"/>
  <c r="F263" i="22"/>
  <c r="G263" i="22"/>
  <c r="H263" i="22"/>
  <c r="F264" i="22"/>
  <c r="G264" i="22"/>
  <c r="H264" i="22"/>
  <c r="F265" i="22"/>
  <c r="G265" i="22"/>
  <c r="H265" i="22"/>
  <c r="F266" i="22"/>
  <c r="G266" i="22"/>
  <c r="H266" i="22"/>
  <c r="G255" i="22"/>
  <c r="H255" i="22"/>
  <c r="F255" i="22"/>
  <c r="G254" i="22"/>
  <c r="H254" i="22"/>
  <c r="F254" i="22"/>
  <c r="F243" i="22"/>
  <c r="G243" i="22"/>
  <c r="H243" i="22"/>
  <c r="J243" i="22"/>
  <c r="K243" i="22"/>
  <c r="F244" i="22"/>
  <c r="I244" i="22" s="1"/>
  <c r="G244" i="22"/>
  <c r="H244" i="22"/>
  <c r="J244" i="22"/>
  <c r="K244" i="22"/>
  <c r="F245" i="22"/>
  <c r="G245" i="22"/>
  <c r="H245" i="22"/>
  <c r="J245" i="22"/>
  <c r="K245" i="22"/>
  <c r="F246" i="22"/>
  <c r="G246" i="22"/>
  <c r="H246" i="22"/>
  <c r="J246" i="22"/>
  <c r="K246" i="22"/>
  <c r="F247" i="22"/>
  <c r="G247" i="22"/>
  <c r="H247" i="22"/>
  <c r="J247" i="22"/>
  <c r="K247" i="22"/>
  <c r="I242" i="22"/>
  <c r="K242" i="22"/>
  <c r="J242" i="22"/>
  <c r="G242" i="22"/>
  <c r="H242" i="22"/>
  <c r="F242" i="22"/>
  <c r="F198" i="22"/>
  <c r="G198" i="22"/>
  <c r="H198" i="22"/>
  <c r="I198" i="22"/>
  <c r="F199" i="22"/>
  <c r="G199" i="22"/>
  <c r="H199" i="22"/>
  <c r="I199" i="22"/>
  <c r="F200" i="22"/>
  <c r="G200" i="22"/>
  <c r="H200" i="22"/>
  <c r="I200" i="22"/>
  <c r="F201" i="22"/>
  <c r="G201" i="22"/>
  <c r="H201" i="22"/>
  <c r="I201" i="22"/>
  <c r="F202" i="22"/>
  <c r="G202" i="22"/>
  <c r="H202" i="22"/>
  <c r="I202" i="22"/>
  <c r="F203" i="22"/>
  <c r="G203" i="22"/>
  <c r="H203" i="22"/>
  <c r="I203" i="22"/>
  <c r="F204" i="22"/>
  <c r="G204" i="22"/>
  <c r="H204" i="22"/>
  <c r="I204" i="22"/>
  <c r="F205" i="22"/>
  <c r="G205" i="22"/>
  <c r="H205" i="22"/>
  <c r="I205" i="22"/>
  <c r="F206" i="22"/>
  <c r="G206" i="22"/>
  <c r="H206" i="22"/>
  <c r="I206" i="22"/>
  <c r="F207" i="22"/>
  <c r="G207" i="22"/>
  <c r="H207" i="22"/>
  <c r="I207" i="22"/>
  <c r="F208" i="22"/>
  <c r="G208" i="22"/>
  <c r="H208" i="22"/>
  <c r="I208" i="22"/>
  <c r="F209" i="22"/>
  <c r="G209" i="22"/>
  <c r="H209" i="22"/>
  <c r="I209" i="22"/>
  <c r="F210" i="22"/>
  <c r="G210" i="22"/>
  <c r="H210" i="22"/>
  <c r="I210" i="22"/>
  <c r="F211" i="22"/>
  <c r="G211" i="22"/>
  <c r="H211" i="22"/>
  <c r="I211" i="22"/>
  <c r="F212" i="22"/>
  <c r="G212" i="22"/>
  <c r="H212" i="22"/>
  <c r="I212" i="22"/>
  <c r="F213" i="22"/>
  <c r="G213" i="22"/>
  <c r="H213" i="22"/>
  <c r="I213" i="22"/>
  <c r="F214" i="22"/>
  <c r="G214" i="22"/>
  <c r="H214" i="22"/>
  <c r="I214" i="22"/>
  <c r="F215" i="22"/>
  <c r="G215" i="22"/>
  <c r="H215" i="22"/>
  <c r="I215" i="22"/>
  <c r="F216" i="22"/>
  <c r="G216" i="22"/>
  <c r="H216" i="22"/>
  <c r="I216" i="22"/>
  <c r="F217" i="22"/>
  <c r="G217" i="22"/>
  <c r="H217" i="22"/>
  <c r="I217" i="22"/>
  <c r="F218" i="22"/>
  <c r="G218" i="22"/>
  <c r="H218" i="22"/>
  <c r="I218" i="22"/>
  <c r="F219" i="22"/>
  <c r="G219" i="22"/>
  <c r="H219" i="22"/>
  <c r="I219" i="22"/>
  <c r="F220" i="22"/>
  <c r="G220" i="22"/>
  <c r="H220" i="22"/>
  <c r="I220" i="22"/>
  <c r="F221" i="22"/>
  <c r="G221" i="22"/>
  <c r="H221" i="22"/>
  <c r="I221" i="22"/>
  <c r="F222" i="22"/>
  <c r="G222" i="22"/>
  <c r="H222" i="22"/>
  <c r="I222" i="22"/>
  <c r="F223" i="22"/>
  <c r="G223" i="22"/>
  <c r="H223" i="22"/>
  <c r="I223" i="22"/>
  <c r="F224" i="22"/>
  <c r="G224" i="22"/>
  <c r="H224" i="22"/>
  <c r="I224" i="22"/>
  <c r="F225" i="22"/>
  <c r="G225" i="22"/>
  <c r="H225" i="22"/>
  <c r="I225" i="22"/>
  <c r="F226" i="22"/>
  <c r="G226" i="22"/>
  <c r="H226" i="22"/>
  <c r="I226" i="22"/>
  <c r="H197" i="22"/>
  <c r="G197" i="22"/>
  <c r="I197" i="22"/>
  <c r="F197" i="22"/>
  <c r="D188" i="22"/>
  <c r="E188" i="22"/>
  <c r="G188" i="22"/>
  <c r="H188" i="22"/>
  <c r="D189" i="22"/>
  <c r="E189" i="22"/>
  <c r="G189" i="22"/>
  <c r="H189" i="22"/>
  <c r="D190" i="22"/>
  <c r="E190" i="22"/>
  <c r="G190" i="22"/>
  <c r="H190" i="22"/>
  <c r="D191" i="22"/>
  <c r="E191" i="22"/>
  <c r="G191" i="22"/>
  <c r="H191" i="22"/>
  <c r="D192" i="22"/>
  <c r="E192" i="22"/>
  <c r="G192" i="22"/>
  <c r="H192" i="22"/>
  <c r="D193" i="22"/>
  <c r="E193" i="22"/>
  <c r="G193" i="22"/>
  <c r="H193" i="22"/>
  <c r="D194" i="22"/>
  <c r="E194" i="22"/>
  <c r="G194" i="22"/>
  <c r="H194" i="22"/>
  <c r="D195" i="22"/>
  <c r="E195" i="22"/>
  <c r="G195" i="22"/>
  <c r="H195" i="22"/>
  <c r="D183" i="22"/>
  <c r="E183" i="22"/>
  <c r="G183" i="22"/>
  <c r="H183" i="22"/>
  <c r="D184" i="22"/>
  <c r="D9" i="23" s="1"/>
  <c r="E184" i="22"/>
  <c r="G184" i="22"/>
  <c r="H184" i="22"/>
  <c r="D185" i="22"/>
  <c r="E185" i="22"/>
  <c r="G185" i="22"/>
  <c r="H185" i="22"/>
  <c r="D186" i="22"/>
  <c r="E186" i="22"/>
  <c r="G186" i="22"/>
  <c r="H186" i="22"/>
  <c r="D165" i="22"/>
  <c r="E165" i="22"/>
  <c r="G165" i="22"/>
  <c r="H165" i="22"/>
  <c r="D166" i="22"/>
  <c r="E166" i="22"/>
  <c r="G166" i="22"/>
  <c r="H166" i="22"/>
  <c r="D167" i="22"/>
  <c r="E167" i="22"/>
  <c r="G167" i="22"/>
  <c r="H167" i="22"/>
  <c r="D168" i="22"/>
  <c r="E168" i="22"/>
  <c r="G168" i="22"/>
  <c r="H168" i="22"/>
  <c r="D169" i="22"/>
  <c r="E169" i="22"/>
  <c r="G169" i="22"/>
  <c r="H169" i="22"/>
  <c r="D170" i="22"/>
  <c r="E170" i="22"/>
  <c r="G170" i="22"/>
  <c r="H170" i="22"/>
  <c r="D171" i="22"/>
  <c r="E171" i="22"/>
  <c r="G171" i="22"/>
  <c r="H171" i="22"/>
  <c r="D172" i="22"/>
  <c r="E172" i="22"/>
  <c r="G172" i="22"/>
  <c r="H172" i="22"/>
  <c r="D173" i="22"/>
  <c r="E173" i="22"/>
  <c r="G173" i="22"/>
  <c r="H173" i="22"/>
  <c r="D174" i="22"/>
  <c r="E174" i="22"/>
  <c r="G174" i="22"/>
  <c r="H174" i="22"/>
  <c r="D175" i="22"/>
  <c r="E175" i="22"/>
  <c r="G175" i="22"/>
  <c r="H175" i="22"/>
  <c r="D176" i="22"/>
  <c r="E176" i="22"/>
  <c r="G176" i="22"/>
  <c r="H176" i="22"/>
  <c r="D177" i="22"/>
  <c r="E177" i="22"/>
  <c r="G177" i="22"/>
  <c r="H177" i="22"/>
  <c r="D178" i="22"/>
  <c r="E178" i="22"/>
  <c r="G178" i="22"/>
  <c r="H178" i="22"/>
  <c r="D179" i="22"/>
  <c r="E179" i="22"/>
  <c r="G179" i="22"/>
  <c r="H179" i="22"/>
  <c r="D180" i="22"/>
  <c r="E180" i="22"/>
  <c r="G180" i="22"/>
  <c r="H180" i="22"/>
  <c r="D181" i="22"/>
  <c r="E181" i="22"/>
  <c r="G181" i="22"/>
  <c r="H181" i="22"/>
  <c r="D182" i="22"/>
  <c r="E182" i="22"/>
  <c r="G182" i="22"/>
  <c r="H182" i="22"/>
  <c r="K29" i="22"/>
  <c r="K28" i="22"/>
  <c r="H29" i="22"/>
  <c r="H28" i="22"/>
  <c r="H27" i="22"/>
  <c r="K22" i="22"/>
  <c r="K21" i="22"/>
  <c r="H22" i="22"/>
  <c r="H21" i="22"/>
  <c r="H20" i="22"/>
  <c r="I243" i="22" l="1"/>
  <c r="I245" i="22"/>
  <c r="I246" i="22"/>
  <c r="I247" i="22"/>
  <c r="D30" i="2" l="1"/>
  <c r="E187" i="22" s="1"/>
  <c r="E10" i="23" s="1"/>
  <c r="E30" i="2"/>
  <c r="G187" i="22" s="1"/>
  <c r="G10" i="23" s="1"/>
  <c r="F30" i="2"/>
  <c r="C30" i="2"/>
  <c r="D7" i="2"/>
  <c r="E7" i="2"/>
  <c r="G164" i="22" s="1"/>
  <c r="F7" i="2"/>
  <c r="H164" i="22" s="1"/>
  <c r="C7" i="2"/>
  <c r="D164" i="22" s="1"/>
  <c r="G9" i="2"/>
  <c r="J166" i="22" s="1"/>
  <c r="H9" i="2"/>
  <c r="K166" i="22" s="1"/>
  <c r="G10" i="2"/>
  <c r="J167" i="22" s="1"/>
  <c r="H10" i="2"/>
  <c r="K167" i="22" s="1"/>
  <c r="G11" i="2"/>
  <c r="J168" i="22" s="1"/>
  <c r="H11" i="2"/>
  <c r="K168" i="22" s="1"/>
  <c r="G12" i="2"/>
  <c r="J169" i="22" s="1"/>
  <c r="H12" i="2"/>
  <c r="K169" i="22" s="1"/>
  <c r="G13" i="2"/>
  <c r="J170" i="22" s="1"/>
  <c r="H13" i="2"/>
  <c r="K170" i="22" s="1"/>
  <c r="G14" i="2"/>
  <c r="J171" i="22" s="1"/>
  <c r="H14" i="2"/>
  <c r="K171" i="22" s="1"/>
  <c r="G15" i="2"/>
  <c r="J172" i="22" s="1"/>
  <c r="H15" i="2"/>
  <c r="K172" i="22" s="1"/>
  <c r="G16" i="2"/>
  <c r="J173" i="22" s="1"/>
  <c r="H16" i="2"/>
  <c r="K173" i="22" s="1"/>
  <c r="G17" i="2"/>
  <c r="J174" i="22" s="1"/>
  <c r="H17" i="2"/>
  <c r="K174" i="22" s="1"/>
  <c r="G18" i="2"/>
  <c r="J175" i="22" s="1"/>
  <c r="H18" i="2"/>
  <c r="K175" i="22" s="1"/>
  <c r="G19" i="2"/>
  <c r="J176" i="22" s="1"/>
  <c r="H19" i="2"/>
  <c r="K176" i="22" s="1"/>
  <c r="G20" i="2"/>
  <c r="J177" i="22" s="1"/>
  <c r="H20" i="2"/>
  <c r="K177" i="22" s="1"/>
  <c r="G21" i="2"/>
  <c r="J178" i="22" s="1"/>
  <c r="H21" i="2"/>
  <c r="K178" i="22" s="1"/>
  <c r="G22" i="2"/>
  <c r="J179" i="22" s="1"/>
  <c r="H22" i="2"/>
  <c r="K179" i="22" s="1"/>
  <c r="G23" i="2"/>
  <c r="J180" i="22" s="1"/>
  <c r="H23" i="2"/>
  <c r="K180" i="22" s="1"/>
  <c r="G24" i="2"/>
  <c r="J181" i="22" s="1"/>
  <c r="H24" i="2"/>
  <c r="K181" i="22" s="1"/>
  <c r="G25" i="2"/>
  <c r="J182" i="22" s="1"/>
  <c r="H25" i="2"/>
  <c r="K182" i="22" s="1"/>
  <c r="G26" i="2"/>
  <c r="J183" i="22" s="1"/>
  <c r="H26" i="2"/>
  <c r="K183" i="22" s="1"/>
  <c r="G27" i="2"/>
  <c r="J184" i="22" s="1"/>
  <c r="H27" i="2"/>
  <c r="K184" i="22" s="1"/>
  <c r="G28" i="2"/>
  <c r="J185" i="22" s="1"/>
  <c r="H28" i="2"/>
  <c r="K185" i="22" s="1"/>
  <c r="G29" i="2"/>
  <c r="J186" i="22" s="1"/>
  <c r="H29" i="2"/>
  <c r="K186" i="22" s="1"/>
  <c r="G31" i="2"/>
  <c r="J188" i="22" s="1"/>
  <c r="H31" i="2"/>
  <c r="K188" i="22" s="1"/>
  <c r="G32" i="2"/>
  <c r="J189" i="22" s="1"/>
  <c r="H32" i="2"/>
  <c r="K189" i="22" s="1"/>
  <c r="G33" i="2"/>
  <c r="J190" i="22" s="1"/>
  <c r="H33" i="2"/>
  <c r="K190" i="22" s="1"/>
  <c r="G34" i="2"/>
  <c r="J191" i="22" s="1"/>
  <c r="H34" i="2"/>
  <c r="K191" i="22" s="1"/>
  <c r="G35" i="2"/>
  <c r="J192" i="22" s="1"/>
  <c r="H35" i="2"/>
  <c r="K192" i="22" s="1"/>
  <c r="G36" i="2"/>
  <c r="J193" i="22" s="1"/>
  <c r="H36" i="2"/>
  <c r="K193" i="22" s="1"/>
  <c r="G37" i="2"/>
  <c r="J194" i="22" s="1"/>
  <c r="H37" i="2"/>
  <c r="K194" i="22" s="1"/>
  <c r="G38" i="2"/>
  <c r="J195" i="22" s="1"/>
  <c r="H38" i="2"/>
  <c r="K195" i="22" s="1"/>
  <c r="G8" i="2"/>
  <c r="J165" i="22" s="1"/>
  <c r="H8" i="2"/>
  <c r="K165" i="22" s="1"/>
  <c r="H6" i="2"/>
  <c r="G6" i="2"/>
  <c r="E8" i="1"/>
  <c r="E9" i="1"/>
  <c r="E10" i="1"/>
  <c r="E11" i="1"/>
  <c r="E12" i="1"/>
  <c r="E13" i="1"/>
  <c r="E14" i="1"/>
  <c r="D7" i="1"/>
  <c r="C7" i="1"/>
  <c r="E7" i="1" s="1"/>
  <c r="G30" i="2" l="1"/>
  <c r="J187" i="22" s="1"/>
  <c r="J10" i="23" s="1"/>
  <c r="D187" i="22"/>
  <c r="D10" i="23" s="1"/>
  <c r="H7" i="2"/>
  <c r="K164" i="22" s="1"/>
  <c r="E164" i="22"/>
  <c r="H30" i="2"/>
  <c r="K187" i="22" s="1"/>
  <c r="K10" i="23" s="1"/>
  <c r="H187" i="22"/>
  <c r="H10" i="23" s="1"/>
  <c r="G7" i="2"/>
  <c r="J164" i="22" s="1"/>
  <c r="D31" i="23" l="1"/>
  <c r="E31" i="23"/>
  <c r="F31" i="23"/>
  <c r="G31" i="23"/>
  <c r="D32" i="23" l="1"/>
  <c r="E32" i="23"/>
  <c r="F32" i="23"/>
  <c r="G32" i="23"/>
  <c r="D30" i="23"/>
  <c r="E30" i="23"/>
  <c r="F30" i="23"/>
  <c r="G30" i="23"/>
  <c r="D33" i="23"/>
  <c r="E33" i="23"/>
  <c r="F33" i="23"/>
  <c r="G33" i="23"/>
  <c r="H33" i="23"/>
  <c r="I33" i="23"/>
  <c r="J33" i="23"/>
  <c r="K33" i="23"/>
  <c r="D34" i="23"/>
  <c r="E34" i="23"/>
  <c r="F34" i="23"/>
  <c r="G34" i="23"/>
  <c r="H34" i="23"/>
  <c r="I34" i="23"/>
  <c r="J34" i="23"/>
  <c r="K34" i="23"/>
  <c r="D35" i="23"/>
  <c r="E35" i="23"/>
  <c r="F35" i="23"/>
  <c r="G35" i="23"/>
  <c r="H35" i="23"/>
  <c r="I35" i="23"/>
  <c r="J35" i="23"/>
  <c r="K35" i="23"/>
  <c r="D36" i="23"/>
  <c r="E36" i="23"/>
  <c r="F36" i="23"/>
  <c r="G36" i="23"/>
  <c r="H36" i="23"/>
  <c r="I36" i="23"/>
  <c r="J36" i="23"/>
  <c r="K36" i="23"/>
  <c r="D37" i="23"/>
  <c r="E37" i="23"/>
  <c r="F37" i="23"/>
  <c r="G37" i="23"/>
  <c r="H37" i="23"/>
  <c r="I37" i="23"/>
  <c r="J37" i="23"/>
  <c r="K37" i="23"/>
  <c r="D38" i="23"/>
  <c r="E38" i="23"/>
  <c r="F38" i="23"/>
  <c r="G38" i="23"/>
  <c r="H38" i="23"/>
  <c r="I38" i="23"/>
  <c r="J38" i="23"/>
  <c r="K38" i="23"/>
  <c r="D27" i="23"/>
  <c r="E27" i="23"/>
  <c r="F27" i="23"/>
  <c r="G27" i="23"/>
  <c r="H27" i="23"/>
  <c r="I27" i="23"/>
  <c r="J27" i="23"/>
  <c r="K27" i="23"/>
  <c r="D39" i="23"/>
  <c r="E39" i="23"/>
  <c r="F39" i="23"/>
  <c r="G39" i="23"/>
  <c r="H39" i="23"/>
  <c r="I39" i="23"/>
  <c r="J39" i="23"/>
  <c r="K39" i="23"/>
  <c r="D40" i="23"/>
  <c r="E40" i="23"/>
  <c r="F40" i="23"/>
  <c r="G40" i="23"/>
  <c r="H40" i="23"/>
  <c r="I40" i="23"/>
  <c r="J40" i="23"/>
  <c r="K40" i="23"/>
  <c r="D41" i="23"/>
  <c r="E41" i="23"/>
  <c r="F41" i="23"/>
  <c r="G41" i="23"/>
  <c r="H41" i="23"/>
  <c r="I41" i="23"/>
  <c r="J41" i="23"/>
  <c r="K41" i="23"/>
  <c r="D42" i="23"/>
  <c r="E42" i="23"/>
  <c r="F42" i="23"/>
  <c r="G42" i="23"/>
  <c r="H42" i="23"/>
  <c r="I42" i="23"/>
  <c r="J42" i="23"/>
  <c r="K42" i="23"/>
  <c r="D43" i="23"/>
  <c r="E43" i="23"/>
  <c r="F43" i="23"/>
  <c r="G43" i="23"/>
  <c r="H43" i="23"/>
  <c r="I43" i="23"/>
  <c r="J43" i="23"/>
  <c r="K43" i="23"/>
  <c r="D44" i="23"/>
  <c r="E44" i="23"/>
  <c r="F44" i="23"/>
  <c r="G44" i="23"/>
  <c r="H44" i="23"/>
  <c r="I44" i="23"/>
  <c r="J44" i="23"/>
  <c r="K44" i="23"/>
  <c r="D7" i="23"/>
  <c r="E7" i="23"/>
  <c r="F7" i="23"/>
  <c r="G7" i="23"/>
  <c r="H7" i="23"/>
  <c r="I7" i="23"/>
  <c r="J7" i="23"/>
  <c r="K7" i="23"/>
  <c r="D8" i="23"/>
  <c r="E8" i="23"/>
  <c r="F8" i="23"/>
  <c r="G8" i="23"/>
  <c r="H8" i="23"/>
  <c r="I8" i="23"/>
  <c r="J8" i="23"/>
  <c r="K8" i="23"/>
  <c r="E9" i="23"/>
  <c r="F9" i="23"/>
  <c r="G9" i="23"/>
  <c r="H9" i="23"/>
  <c r="I9" i="23"/>
  <c r="J9" i="23"/>
  <c r="K9" i="23"/>
  <c r="D12" i="23"/>
  <c r="E12" i="23"/>
  <c r="F12" i="23"/>
  <c r="G12" i="23"/>
  <c r="H12" i="23"/>
  <c r="I12" i="23"/>
  <c r="J12" i="23"/>
  <c r="K12" i="23"/>
  <c r="D13" i="23"/>
  <c r="E13" i="23"/>
  <c r="F13" i="23"/>
  <c r="G13" i="23"/>
  <c r="H13" i="23"/>
  <c r="I13" i="23"/>
  <c r="J13" i="23"/>
  <c r="K13" i="23"/>
  <c r="D14" i="23"/>
  <c r="E14" i="23"/>
  <c r="F14" i="23"/>
  <c r="G14" i="23"/>
  <c r="H14" i="23"/>
  <c r="I14" i="23"/>
  <c r="J14" i="23"/>
  <c r="K14" i="23"/>
  <c r="D15" i="23"/>
  <c r="E15" i="23"/>
  <c r="F15" i="23"/>
  <c r="G15" i="23"/>
  <c r="H15" i="23"/>
  <c r="I15" i="23"/>
  <c r="J15" i="23"/>
  <c r="K15" i="23"/>
  <c r="D16" i="23"/>
  <c r="E16" i="23"/>
  <c r="F16" i="23"/>
  <c r="G16" i="23"/>
  <c r="H16" i="23"/>
  <c r="I16" i="23"/>
  <c r="J16" i="23"/>
  <c r="K16" i="23"/>
  <c r="D19" i="23"/>
  <c r="E19" i="23"/>
  <c r="F19" i="23"/>
  <c r="G19" i="23"/>
  <c r="H19" i="23"/>
  <c r="I19" i="23"/>
  <c r="J19" i="23"/>
  <c r="K19" i="23"/>
  <c r="D20" i="23"/>
  <c r="E20" i="23"/>
  <c r="F20" i="23"/>
  <c r="G20" i="23"/>
  <c r="H20" i="23"/>
  <c r="I20" i="23"/>
  <c r="J20" i="23"/>
  <c r="K20" i="23"/>
  <c r="D21" i="23"/>
  <c r="E21" i="23"/>
  <c r="F21" i="23"/>
  <c r="G21" i="23"/>
  <c r="H21" i="23"/>
  <c r="I21" i="23"/>
  <c r="J21" i="23"/>
  <c r="K21" i="23"/>
  <c r="D22" i="23"/>
  <c r="E22" i="23"/>
  <c r="F22" i="23"/>
  <c r="G22" i="23"/>
  <c r="H22" i="23"/>
  <c r="I22" i="23"/>
  <c r="J22" i="23"/>
  <c r="K22" i="23"/>
  <c r="D23" i="23"/>
  <c r="E23" i="23"/>
  <c r="F23" i="23"/>
  <c r="G23" i="23"/>
  <c r="H23" i="23"/>
  <c r="I23" i="23"/>
  <c r="J23" i="23"/>
  <c r="K23" i="23"/>
  <c r="D24" i="23"/>
  <c r="E24" i="23"/>
  <c r="F24" i="23"/>
  <c r="G24" i="23"/>
  <c r="H24" i="23"/>
  <c r="I24" i="23"/>
  <c r="J24" i="23"/>
  <c r="K24" i="23"/>
  <c r="D45" i="23"/>
  <c r="E45" i="23"/>
  <c r="F45" i="23"/>
  <c r="G45" i="23"/>
  <c r="H45" i="23"/>
  <c r="I45" i="23"/>
  <c r="J45" i="23"/>
  <c r="K45" i="23"/>
  <c r="D46" i="23"/>
  <c r="E46" i="23"/>
  <c r="F46" i="23"/>
  <c r="G46" i="23"/>
  <c r="H46" i="23"/>
  <c r="I46" i="23"/>
  <c r="J46" i="23"/>
  <c r="K46" i="23"/>
  <c r="D47" i="23"/>
  <c r="E47" i="23"/>
  <c r="F47" i="23"/>
  <c r="G47" i="23"/>
  <c r="I47" i="23"/>
  <c r="J47" i="23"/>
  <c r="K47" i="23"/>
  <c r="D25" i="23"/>
  <c r="E25" i="23"/>
  <c r="F25" i="23"/>
  <c r="G25" i="23"/>
  <c r="H25" i="23"/>
  <c r="J25" i="23"/>
  <c r="K25" i="23"/>
  <c r="E29" i="23"/>
  <c r="F29" i="23"/>
  <c r="G29" i="23"/>
  <c r="D29" i="23"/>
  <c r="I25" i="23" l="1"/>
  <c r="E24" i="11"/>
  <c r="H253" i="22" s="1"/>
  <c r="D24" i="11"/>
  <c r="G253" i="22" s="1"/>
  <c r="C24" i="11"/>
  <c r="F253" i="22" s="1"/>
  <c r="E23" i="11"/>
  <c r="H252" i="22" s="1"/>
  <c r="D23" i="11"/>
  <c r="G252" i="22" s="1"/>
  <c r="C23" i="11"/>
  <c r="F252" i="22" s="1"/>
  <c r="E22" i="11"/>
  <c r="H251" i="22" s="1"/>
  <c r="D22" i="11"/>
  <c r="G251" i="22" s="1"/>
  <c r="C22" i="11"/>
  <c r="F251" i="22" s="1"/>
  <c r="E21" i="11"/>
  <c r="H250" i="22" s="1"/>
  <c r="D21" i="11"/>
  <c r="G250" i="22" s="1"/>
  <c r="C21" i="11"/>
  <c r="F250" i="22" s="1"/>
  <c r="E20" i="11"/>
  <c r="H249" i="22" s="1"/>
  <c r="D20" i="11"/>
  <c r="G249" i="22" s="1"/>
  <c r="C20" i="11"/>
  <c r="F249" i="22" s="1"/>
  <c r="D19" i="11" l="1"/>
  <c r="G248" i="22" s="1"/>
  <c r="E19" i="11"/>
  <c r="H248" i="22" s="1"/>
  <c r="C19" i="11"/>
  <c r="F24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9Slide</author>
  </authors>
  <commentList>
    <comment ref="A6" authorId="0" shapeId="0" xr:uid="{AE09EFA8-D5C0-4552-A127-CB4C741270A3}">
      <text>
        <r>
          <rPr>
            <sz val="9"/>
            <color indexed="81"/>
            <rFont val="Tahoma"/>
            <family val="2"/>
          </rPr>
          <t xml:space="preserve">T0301, T0302, T0303 kỳ bc 5 năm
</t>
        </r>
      </text>
    </comment>
    <comment ref="A123" authorId="0" shapeId="0" xr:uid="{3359C86F-8769-4556-A4B1-966104AA2021}">
      <text>
        <r>
          <rPr>
            <b/>
            <sz val="9"/>
            <color indexed="81"/>
            <rFont val="Tahoma"/>
            <family val="2"/>
          </rPr>
          <t>Bổ sung Biểu BH vào biểu bc KTXH</t>
        </r>
      </text>
    </comment>
  </commentList>
</comments>
</file>

<file path=xl/sharedStrings.xml><?xml version="1.0" encoding="utf-8"?>
<sst xmlns="http://schemas.openxmlformats.org/spreadsheetml/2006/main" count="1577" uniqueCount="671">
  <si>
    <t xml:space="preserve">2. SẢN XUẤT NÔNG NGHIỆP </t>
  </si>
  <si>
    <t>Đơn vị</t>
  </si>
  <si>
    <t>Thực hiện cùng</t>
  </si>
  <si>
    <t>Thực hiện</t>
  </si>
  <si>
    <t>Kỳ báo cáo so với</t>
  </si>
  <si>
    <t>tính</t>
  </si>
  <si>
    <t>kỳ năm trước</t>
  </si>
  <si>
    <t>kỳ báo cáo</t>
  </si>
  <si>
    <t>cùng kỳ năm trước (%)</t>
  </si>
  <si>
    <t xml:space="preserve"> 1. Kết quả vụ ...</t>
  </si>
  <si>
    <t>Ha</t>
  </si>
  <si>
    <t>- Lúa</t>
  </si>
  <si>
    <t>- Ngô</t>
  </si>
  <si>
    <t>- Khoai lang</t>
  </si>
  <si>
    <t>- Đậu tương</t>
  </si>
  <si>
    <t>- Lạc</t>
  </si>
  <si>
    <t>- Rau các loại</t>
  </si>
  <si>
    <t xml:space="preserve">- Cây trồng khác </t>
  </si>
  <si>
    <t>So cùng kỳ (%)</t>
  </si>
  <si>
    <t>Tháng</t>
  </si>
  <si>
    <t>Cộng dồn</t>
  </si>
  <si>
    <t>1. Tổng sản lượng thịt hơi xuất chuồng</t>
  </si>
  <si>
    <t>Tấn</t>
  </si>
  <si>
    <t>2. Trâu</t>
  </si>
  <si>
    <t xml:space="preserve"> - Số lượng đầu con</t>
  </si>
  <si>
    <t>Con</t>
  </si>
  <si>
    <t xml:space="preserve"> - Sản lượng thịt hơi xuất chuồng</t>
  </si>
  <si>
    <t>3. Bò</t>
  </si>
  <si>
    <t xml:space="preserve"> - Số lượng đầu con </t>
  </si>
  <si>
    <t xml:space="preserve"> - Sản lượng sữa</t>
  </si>
  <si>
    <t>4. Lợn</t>
  </si>
  <si>
    <t>5. Gia cầm</t>
  </si>
  <si>
    <t>1000 con</t>
  </si>
  <si>
    <t xml:space="preserve"> - Sản lượng thịt gia cầm hơi xuất chuồng</t>
  </si>
  <si>
    <t xml:space="preserve"> - Sản lượng trứng gia cầm</t>
  </si>
  <si>
    <t>1000 quả</t>
  </si>
  <si>
    <t>5.1. Gà</t>
  </si>
  <si>
    <t xml:space="preserve"> - Sản lượng thịt gà hơi xuất chuồng</t>
  </si>
  <si>
    <t xml:space="preserve"> - Sản lượng trứng gà</t>
  </si>
  <si>
    <t xml:space="preserve"> - Diện tích rừng trồng mới tập trung</t>
  </si>
  <si>
    <t xml:space="preserve"> - Sản lượng gỗ khai thác</t>
  </si>
  <si>
    <t>M3</t>
  </si>
  <si>
    <t xml:space="preserve"> - Sản lượng củi khai thác</t>
  </si>
  <si>
    <t>Ste</t>
  </si>
  <si>
    <t>1. Sản lượng thủy sản khai thác</t>
  </si>
  <si>
    <t>"</t>
  </si>
  <si>
    <t>- Cá</t>
  </si>
  <si>
    <t xml:space="preserve">- Tôm </t>
  </si>
  <si>
    <t>- Thủy sản khác</t>
  </si>
  <si>
    <t>2. Sản lượng thủy sản nuôi trồng</t>
  </si>
  <si>
    <t>Số dự án cấp mới
(Dự án)</t>
  </si>
  <si>
    <t xml:space="preserve">Vốn đăng ký cấp mới
</t>
  </si>
  <si>
    <t>So với cùng kỳ năm trước (%)</t>
  </si>
  <si>
    <t>I. ĐẦU TƯ TRỰC TIẾP TRONG NƯỚC DDI (tỷ đồng)</t>
  </si>
  <si>
    <t>Phân theo ngành, lĩnh vực</t>
  </si>
  <si>
    <t>Nông nghiệp</t>
  </si>
  <si>
    <t>Công nghiệp</t>
  </si>
  <si>
    <t>Dịch vụ</t>
  </si>
  <si>
    <t>II. ĐẦU TƯ TRỰC TIẾP NƯỚC NGOÀI FDI (triệu USD)</t>
  </si>
  <si>
    <t>Phân theo lãnh thổ</t>
  </si>
  <si>
    <t>Nhật Bản</t>
  </si>
  <si>
    <t>Hàn Quốc</t>
  </si>
  <si>
    <t>Đài Loan</t>
  </si>
  <si>
    <t>Trung Quốc</t>
  </si>
  <si>
    <t>Các nước khác</t>
  </si>
  <si>
    <t>Công nghiệp chế biến, chế tạo</t>
  </si>
  <si>
    <t>Trong đó: Sản xuất sản phẩm điện tử, máy vi tính và sản phẩm quang học</t>
  </si>
  <si>
    <t>2. CHỈ SỐ SẢN XUẤT CÔNG NGHIỆP</t>
  </si>
  <si>
    <t>%</t>
  </si>
  <si>
    <t>TOÀN NGÀNH CÔNG NGHIỆP</t>
  </si>
  <si>
    <t>Khai khoáng</t>
  </si>
  <si>
    <t>Khai khoáng khác</t>
  </si>
  <si>
    <t>Công nghiệp chế biến , chế tạo</t>
  </si>
  <si>
    <t>Sản xuất chế biến thực phẩm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</si>
  <si>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</si>
  <si>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</si>
  <si>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</si>
  <si>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</si>
  <si>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</si>
  <si>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</si>
  <si>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</si>
  <si>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</si>
  <si>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</si>
  <si>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</si>
  <si>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</si>
  <si>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</si>
  <si>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</si>
  <si>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</si>
  <si>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</si>
  <si>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</si>
  <si>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</si>
  <si>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</si>
  <si>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</si>
  <si>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</si>
  <si>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</si>
  <si>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</si>
  <si>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</si>
  <si>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</si>
  <si>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3. SẢN LƯỢNG MỘT SỐ SẢN PHẨM CÔNG NGHIỆP CHỦ YẾU</t>
  </si>
  <si>
    <t>Đơn vị
tính</t>
  </si>
  <si>
    <t>1. Thức ăn cho gia súc</t>
  </si>
  <si>
    <t>2. Quần áo các loại</t>
  </si>
  <si>
    <t>1000 cái</t>
  </si>
  <si>
    <t>3. Giày, dép thể thao</t>
  </si>
  <si>
    <t>1000 đôi</t>
  </si>
  <si>
    <t>4. Gạch dùng để ốp lát</t>
  </si>
  <si>
    <t>1000 m2</t>
  </si>
  <si>
    <t>5. Điện thoại di động</t>
  </si>
  <si>
    <t>Chiếc</t>
  </si>
  <si>
    <t>6. Máy tính xách tay</t>
  </si>
  <si>
    <t>7. Bộ phát wifi</t>
  </si>
  <si>
    <t>8. Dịch vụ sản xuất linh kiện điện tử</t>
  </si>
  <si>
    <t>Tỷ đồng</t>
  </si>
  <si>
    <t>9. Máy điều hòa không khí</t>
  </si>
  <si>
    <t>Cái</t>
  </si>
  <si>
    <t>10. Xe ô tô chở dưới 10 người</t>
  </si>
  <si>
    <t>11. Xe máy các loại</t>
  </si>
  <si>
    <t>12. Điện thương phẩm</t>
  </si>
  <si>
    <t>Triệu KWh</t>
  </si>
  <si>
    <t>13. Nước máy thương phẩm</t>
  </si>
  <si>
    <t>1000 m3</t>
  </si>
  <si>
    <t>4. VỐN ĐẦU TƯ THỰC HIỆN TỪ NGUỒN NGÂN SÁCH NHÀ NƯỚC</t>
  </si>
  <si>
    <t>Triệu đồng; %</t>
  </si>
  <si>
    <t>TỔNG SỐ</t>
  </si>
  <si>
    <t>1. Vốn ngân sách nhà nước cấp tỉnh</t>
  </si>
  <si>
    <t>- Vốn cân đối ngân sách tỉnh</t>
  </si>
  <si>
    <t>Trong đó: Thu từ quỹ sử dụng đất</t>
  </si>
  <si>
    <t>- Vốn TW hỗ trợ đầu tư theo mục tiêu</t>
  </si>
  <si>
    <t>- Vốn nước ngoài (ODA)</t>
  </si>
  <si>
    <t>- Xổ số kiến thiết</t>
  </si>
  <si>
    <t>- Vốn khác</t>
  </si>
  <si>
    <t>2. Vốn ngân sách nhà nước cấp huyện</t>
  </si>
  <si>
    <t>- Vốn cân đối ngân sách huyện</t>
  </si>
  <si>
    <t>- Vốn tỉnh hỗ trợ đầu tư theo mục tiêu</t>
  </si>
  <si>
    <t>3. Vốn ngân sách nhà nước cấp xã</t>
  </si>
  <si>
    <t>- Vốn cân đối ngân sách xã</t>
  </si>
  <si>
    <t>- Vốn huyện hỗ trợ đầu tư theo mục tiêu</t>
  </si>
  <si>
    <t>Doanh 
nghiệp</t>
  </si>
  <si>
    <t>Vốn đăng ký
 (tỷ đồng)</t>
  </si>
  <si>
    <t>Số lao động đăng ký (người)</t>
  </si>
  <si>
    <t>Vốn đăng ký</t>
  </si>
  <si>
    <t xml:space="preserve">Số lao động đăng ký </t>
  </si>
  <si>
    <t>I. Doanh nghiệp đăng ký thành lập mới</t>
  </si>
  <si>
    <t xml:space="preserve">Nông lâm nghiệp và thủy sản </t>
  </si>
  <si>
    <t xml:space="preserve">Xây dựng </t>
  </si>
  <si>
    <t xml:space="preserve">Vận tải kho bãi </t>
  </si>
  <si>
    <t xml:space="preserve">Dịch vụ lưu trú, ăn uống </t>
  </si>
  <si>
    <t>Hoạt động giáo dục</t>
  </si>
  <si>
    <t>Y tế và hoạt động trợ giúp xã hội</t>
  </si>
  <si>
    <t>Nghệ thuật, vui chơi và giải trí</t>
  </si>
  <si>
    <t xml:space="preserve">7. TỔNG MỨC BÁN LẺ HÀNG HÓA, DOANH THU DỊCH VỤ LƯU TRÚ ĂN UỐNG, 
DU LỊCH LỮ HÀNH VÀ DOANH THU DỊCH VỤ TIÊU DÙNG </t>
  </si>
  <si>
    <t>Ước tính</t>
  </si>
  <si>
    <t>năm</t>
  </si>
  <si>
    <t xml:space="preserve">năm </t>
  </si>
  <si>
    <t>so với</t>
  </si>
  <si>
    <t>cùng kỳ</t>
  </si>
  <si>
    <t>năm trước</t>
  </si>
  <si>
    <t>Bán lẻ hàng hóa</t>
  </si>
  <si>
    <t>Dịch vụ lưu trú</t>
  </si>
  <si>
    <t>Dịch vụ ăn uống</t>
  </si>
  <si>
    <t>Du lịch lữ hành</t>
  </si>
  <si>
    <t>Dịch vụ tiêu dùng khác</t>
  </si>
  <si>
    <t>Cơ cấu (%)</t>
  </si>
  <si>
    <t xml:space="preserve">8. DOANH THU BÁN LẺ HÀNG HÓA </t>
  </si>
  <si>
    <t>Phân theo nhóm hàng</t>
  </si>
  <si>
    <t>Lương thực, thực phẩm</t>
  </si>
  <si>
    <t>Hàng may mặc</t>
  </si>
  <si>
    <t>Đồ dùng, dụng cụ, trang thiết bị gia đình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</si>
  <si>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</si>
  <si>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</si>
  <si>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</si>
  <si>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</si>
  <si>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</si>
  <si>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 dầu)</t>
  </si>
  <si>
    <t>Đá quý, kim loại quý và sản phẩm</t>
  </si>
  <si>
    <t>Hàng hóa khác</t>
  </si>
  <si>
    <t>Doanh thu dịch vụ sửa chữa xe có động cơ, mô tô, xe máy và xe có động cơ</t>
  </si>
  <si>
    <t>9. VẬN TẢI HÀNH KHÁCH VÀ HÀNG HOÁ</t>
  </si>
  <si>
    <t>A. HÀNH KHÁCH</t>
  </si>
  <si>
    <t>I. Vận chuyển (Nghìn HK)</t>
  </si>
  <si>
    <t>Đường bộ</t>
  </si>
  <si>
    <t>Đường thủy</t>
  </si>
  <si>
    <t>II. Luân chuyển (Nghìn HK.km)</t>
  </si>
  <si>
    <t>B. HÀNG HÓA</t>
  </si>
  <si>
    <t>I. Vận chuyển (Nghìn tấn)</t>
  </si>
  <si>
    <t>II. Luân chuyển (Nghìn tấn.km)</t>
  </si>
  <si>
    <t>10. DOANH THU VẬN TẢI, KHO BÃI VÀ DỊCH VỤ HỖ TRỢ VẬN TẢI</t>
  </si>
  <si>
    <t>Trong đó</t>
  </si>
  <si>
    <t>1. Vận tải hành khách</t>
  </si>
  <si>
    <t>2. Vận tải hàng hóa</t>
  </si>
  <si>
    <t>3. Dịch vụ hỗ trợ vận tải</t>
  </si>
  <si>
    <t>4. Bưu chính chuyển phát</t>
  </si>
  <si>
    <t xml:space="preserve">11. CHỈ SỐ GIÁ TIÊU DÙNG, CHỈ SỐ GIÁ VÀNG, CHỈ SỐ GIÁ ĐÔ LA MỸ </t>
  </si>
  <si>
    <t>Chỉ số giá bình quân kỳ báo cáo so với cùng kỳ năm trước</t>
  </si>
  <si>
    <t>Kỳ gốc 2019</t>
  </si>
  <si>
    <t>Tháng 12 năm 2023</t>
  </si>
  <si>
    <t>CHỈ SỐ GIÁ TIÊU DÙNG</t>
  </si>
  <si>
    <t>1. Hàng ăn và dịch vụ ăn uống</t>
  </si>
  <si>
    <t>Trong đó: Lương thực</t>
  </si>
  <si>
    <t xml:space="preserve">   Thực phẩm</t>
  </si>
  <si>
    <t xml:space="preserve">   Ăn uống ngoài gia đình</t>
  </si>
  <si>
    <t>2. Đồ uống và thuốc lá</t>
  </si>
  <si>
    <t xml:space="preserve">3. May mặc, mũ nón và giày dép </t>
  </si>
  <si>
    <t>4. Nhà ở, điện, nước, chất đốt và VLXD</t>
  </si>
  <si>
    <t>5. Thiết bị và đồ dùng gia đình</t>
  </si>
  <si>
    <t>6. Thuốc và dịch vụ y tế</t>
  </si>
  <si>
    <t>Trong đó: Dịch vụ y tế</t>
  </si>
  <si>
    <t>7. Giao thông</t>
  </si>
  <si>
    <t>8. Bưu chính viễn thông</t>
  </si>
  <si>
    <t>9. Giáo dục</t>
  </si>
  <si>
    <t>Trong đó: Dịch vụ giáo dục</t>
  </si>
  <si>
    <t>10. Văn hoá, giải trí và du lịch</t>
  </si>
  <si>
    <t>11. Hàng hoá và dịch vụ khác</t>
  </si>
  <si>
    <t>CHỈ SỐ GIÁ VÀNG</t>
  </si>
  <si>
    <t>CHỈ SỐ GIÁ ĐÔ LA MỸ</t>
  </si>
  <si>
    <t>USD, %</t>
  </si>
  <si>
    <t>Cộng dồn từ đầu năm đến tháng báo cáo so với cùng kỳ năm trước (%)</t>
  </si>
  <si>
    <t>TỔNG TRỊ GIÁ</t>
  </si>
  <si>
    <t>Hàng nông sản</t>
  </si>
  <si>
    <t>Vải các loại</t>
  </si>
  <si>
    <t>Hàng dệt may</t>
  </si>
  <si>
    <t>Giầy dép và sản phẩm từ da</t>
  </si>
  <si>
    <t>Máy vi tính, hàng điện tử và linh kiện</t>
  </si>
  <si>
    <t>Hàng gốm sứ</t>
  </si>
  <si>
    <t>Xăng dầu</t>
  </si>
  <si>
    <t>Máy móc, thiết bị và phụ tùng</t>
  </si>
  <si>
    <t>Gỗ và sản phẩm từ gỗ</t>
  </si>
  <si>
    <t>Điện thoại và linh kiện</t>
  </si>
  <si>
    <t>Linh kiện, phụ tùng ô tô</t>
  </si>
  <si>
    <t>Xe máy nguyên chiếc, linh kiện, phụ tùng xe máy</t>
  </si>
  <si>
    <t>Phương tiện vận tải và phụ tùng</t>
  </si>
  <si>
    <t>Hàng khác</t>
  </si>
  <si>
    <t>Số liệu xuất khẩu hàng hóa lấy từ nguồn số liệu của Chi cục Hải quan Vĩnh Phúc, tính đến ngày 15/02/2024.</t>
  </si>
  <si>
    <t>TỔNG THU NSNN TRÊN ĐỊA BÀN (I+II+...+VI)</t>
  </si>
  <si>
    <t>I. Thu nội địa</t>
  </si>
  <si>
    <t>Thu từ doanh nghiệp nhà nước (TW+ĐP)</t>
  </si>
  <si>
    <t>Thu từ doanh nghiệp đầu tư nước ngoài</t>
  </si>
  <si>
    <t>Thu từ khu vực công, thương nghiệp ngoài quốc doanh</t>
  </si>
  <si>
    <t>Thuế thu nhập cá nhân</t>
  </si>
  <si>
    <t xml:space="preserve">Thuế bảo vệ môi trường </t>
  </si>
  <si>
    <t xml:space="preserve">Thu phí, lệ phí </t>
  </si>
  <si>
    <t xml:space="preserve">           Trong đó: Lệ phí trước bạ</t>
  </si>
  <si>
    <t>Các khoản thu về nhà, đất</t>
  </si>
  <si>
    <t>Thu xổ số kiến thiết (bao gồm cả xổ số điện toán)</t>
  </si>
  <si>
    <t>Thu tiền cấp quyền khai thác khoáng sản</t>
  </si>
  <si>
    <t>Thu khác ngân sách</t>
  </si>
  <si>
    <t>Thu từ quỹ đất công ích và thu hoa lợi công sản khác</t>
  </si>
  <si>
    <t>Thu hồi vốn, thu cổ tức, lợi nhuận, lợi nhuận sau thuế, chênh lệch thu, chi của ngân sách nhà nước</t>
  </si>
  <si>
    <t>II. Thu về dầu thô</t>
  </si>
  <si>
    <t>III. Thu cân đối hoạt động xuất nhập khẩu</t>
  </si>
  <si>
    <t xml:space="preserve">1. Tổng số thu từ hoạt động xuất nhập khẩu </t>
  </si>
  <si>
    <t>2. Hoàn thuế GTGT hàng nhập khẩu</t>
  </si>
  <si>
    <t xml:space="preserve">IV. Thu viện trợ </t>
  </si>
  <si>
    <t>V. Các khoản huy động, đóng góp</t>
  </si>
  <si>
    <t>VI. Thu hồi các khoản cho vay của Nhà nước và thu từ quỹ dư trữ tài chính</t>
  </si>
  <si>
    <t>VII. Các khoản thu không có trong ngân sách</t>
  </si>
  <si>
    <t>Số liệu thu, chi ngân sách lấy từ nguồn số liệu của Kho bạc nhà nước tỉnh Vĩnh Phúc, tính đến ngày 15/02/2024.</t>
  </si>
  <si>
    <t xml:space="preserve">TỔNG CHI NGÂN SÁCH NHÀ NƯỚC </t>
  </si>
  <si>
    <t>I. Chi đầu tư phát triển</t>
  </si>
  <si>
    <t xml:space="preserve">II. Chi trả nợ lãi </t>
  </si>
  <si>
    <t>III. Chi thường xuyên</t>
  </si>
  <si>
    <t>Chi quốc phòng</t>
  </si>
  <si>
    <t>Chi an ninh và trật tự an toàn xã hội</t>
  </si>
  <si>
    <t>Chi sự nghiệp giáo dục - đào tạo, dạy nghề</t>
  </si>
  <si>
    <t>Chi sự nghiệp y tế, dân số và kế hoạch hóa gia đình</t>
  </si>
  <si>
    <t>Chi khoa học, công nghệ</t>
  </si>
  <si>
    <t>Chi văn hóa, thông tin</t>
  </si>
  <si>
    <t>Chi sự nghiệp phát thanh, truyền hình, thông tấn</t>
  </si>
  <si>
    <t>Chi thể dục, thể thao</t>
  </si>
  <si>
    <t>Chi sự nghiệp bảo vệ môi trường</t>
  </si>
  <si>
    <t>Chi sự nghiệp kinh tế</t>
  </si>
  <si>
    <t>Chi quản lý hành chính, Đảng, đoàn thể</t>
  </si>
  <si>
    <t>Chi sự nghiệp đảm bảo xã hội</t>
  </si>
  <si>
    <t>Chi trợ giá mặt hàng chính sách</t>
  </si>
  <si>
    <t>Chi khác</t>
  </si>
  <si>
    <t>IV. Chi bổ sung quỹ dự trữ tài chính</t>
  </si>
  <si>
    <t>V. Chi dự phòng ngân sách</t>
  </si>
  <si>
    <t>VI. Các nhiệm vụ chi khác</t>
  </si>
  <si>
    <t>VII. Chi viện trợ</t>
  </si>
  <si>
    <t>16. HOẠT ĐỘNG NGÂN HÀNG</t>
  </si>
  <si>
    <t>Tỷ đồng, %</t>
  </si>
  <si>
    <t>STT</t>
  </si>
  <si>
    <t>Chỉ tiêu</t>
  </si>
  <si>
    <t>Thực hiện tại thời điểm 31/12/2023</t>
  </si>
  <si>
    <t>I</t>
  </si>
  <si>
    <t>Số dư huy động vốn của TCTD</t>
  </si>
  <si>
    <t>Phân theo loại tiền tệ</t>
  </si>
  <si>
    <t>- VNĐ</t>
  </si>
  <si>
    <t>- Ngoại tệ</t>
  </si>
  <si>
    <t>Phân theo kỳ hạn</t>
  </si>
  <si>
    <t>- Dưới 12 tháng</t>
  </si>
  <si>
    <t>- Từ 12 tháng trở lên</t>
  </si>
  <si>
    <t>Phân theo loại hình kinh tế</t>
  </si>
  <si>
    <t>- Tổ chức kinh tế</t>
  </si>
  <si>
    <t>- Tiền gửi dân cư</t>
  </si>
  <si>
    <t>II</t>
  </si>
  <si>
    <t>Dư nợ của TCTD</t>
  </si>
  <si>
    <t>- Ngắn hạn</t>
  </si>
  <si>
    <t>- Trung hạn</t>
  </si>
  <si>
    <t>- Dài hạn</t>
  </si>
  <si>
    <t>- DN nhà nước</t>
  </si>
  <si>
    <t>- DNTN, công ty TNHH, công ty cổ phần</t>
  </si>
  <si>
    <t>- DN FDI</t>
  </si>
  <si>
    <t>- Cá nhân, hộ kinh doanh cá thể</t>
  </si>
  <si>
    <t>- Khác</t>
  </si>
  <si>
    <t>III</t>
  </si>
  <si>
    <t>Nợ xấu</t>
  </si>
  <si>
    <t>Tỷ lệ nợ xấu (%)</t>
  </si>
  <si>
    <t>Ghi chú: Số liệu được tính tại thời điểm cuối tháng.</t>
  </si>
  <si>
    <t>17. TRẬT TỰ, AN TOÀN XÃ HỘI</t>
  </si>
  <si>
    <t>Tai nạn giao thông</t>
  </si>
  <si>
    <t>Tổng số vụ tai nạn giao thông</t>
  </si>
  <si>
    <t>Vụ</t>
  </si>
  <si>
    <t>Đường sắt</t>
  </si>
  <si>
    <t>Số người chết</t>
  </si>
  <si>
    <t>Người</t>
  </si>
  <si>
    <t>Số người bị thương</t>
  </si>
  <si>
    <t>Cháy, nổ</t>
  </si>
  <si>
    <t>Số vụ cháy, nổ</t>
  </si>
  <si>
    <t>Tổng giá trị thiệt hại</t>
  </si>
  <si>
    <t>Triệu đồng</t>
  </si>
  <si>
    <t>Vi phạm môi trường</t>
  </si>
  <si>
    <t>Tổng số vụ phát hiện</t>
  </si>
  <si>
    <t>Số vụ đã xử lý</t>
  </si>
  <si>
    <t>Tổng số tiền xử phạt</t>
  </si>
  <si>
    <t>Tháng 4</t>
  </si>
  <si>
    <t>Cộng dồn đến tháng 4</t>
  </si>
  <si>
    <t>BIỂU MẪU CÔNG BỐ HỆ THỐNG CHỈ TIÊU CẤP TỈNH KỲ THÁNG, QUÝ, 6 THÁNG</t>
  </si>
  <si>
    <t>Nhóm theo HTCT, tên chỉ tiêu</t>
  </si>
  <si>
    <t>Mã số HTCT cấp tỉnh</t>
  </si>
  <si>
    <t>Đơn vị tính</t>
  </si>
  <si>
    <t>Tháng bc</t>
  </si>
  <si>
    <t>Tháng trước tháng bc</t>
  </si>
  <si>
    <t>NHÓM 03. DOANH NGHIỆP, CƠ SỞ KINH TẾ, HCSN</t>
  </si>
  <si>
    <t>1.1. Doanh nghiệp thành lập mới</t>
  </si>
  <si>
    <t>T0305</t>
  </si>
  <si>
    <t>Số doanh nghiệp thành lập mới</t>
  </si>
  <si>
    <t>Doanh nghiệp</t>
  </si>
  <si>
    <t>Tổng số vốn đăng ký</t>
  </si>
  <si>
    <t>Tổng số lao động đăng ký</t>
  </si>
  <si>
    <t>1.2. Số doanh nghiệp tạm ngừng hoạt động</t>
  </si>
  <si>
    <t>1.3. Số doanh nghiệp giải thể</t>
  </si>
  <si>
    <t>1.4. Số doanh nghiệp quay trở lại hoạt động</t>
  </si>
  <si>
    <t>T0306</t>
  </si>
  <si>
    <t>NHÓM 04. ĐẦU TƯ VÀ XÂY DỰNG</t>
  </si>
  <si>
    <t>1. Đầu tư</t>
  </si>
  <si>
    <t>1.1. Đầu tư trực tiếp trong nước</t>
  </si>
  <si>
    <t>Tổng số dự án được cấp phép</t>
  </si>
  <si>
    <t xml:space="preserve">      Số dự án được cấp mới</t>
  </si>
  <si>
    <t>Dự án</t>
  </si>
  <si>
    <t xml:space="preserve">      Số dự án được điều chỉnh vốn</t>
  </si>
  <si>
    <t>Tổng vốn đăng ký</t>
  </si>
  <si>
    <t>Vốn đăng ký cấp mới</t>
  </si>
  <si>
    <t>Vốn đăng ký điều chỉnh</t>
  </si>
  <si>
    <t>1.2. Đầu tư trực tiếp của nước ngoài trong năm</t>
  </si>
  <si>
    <t>T0401</t>
  </si>
  <si>
    <t>Triệu USD</t>
  </si>
  <si>
    <t>1.4. Vốn đầu tư thực hiện từ nguồn ngân sách nhà nước</t>
  </si>
  <si>
    <t>NHÓM 06. TÀI CHÍNH CÔNG</t>
  </si>
  <si>
    <t>1. Thu Ngân sách nhà nước trên địa bàn ( đến ngày 15/3/2024)</t>
  </si>
  <si>
    <t>T0601</t>
  </si>
  <si>
    <t xml:space="preserve">2. Chi ngân sách Nhà nước trên địa bàn </t>
  </si>
  <si>
    <t>T0602</t>
  </si>
  <si>
    <t>NHÓM 07. TIỀN TỆ VÀ BẢO HIỂM</t>
  </si>
  <si>
    <t>1. Tiền tệ</t>
  </si>
  <si>
    <t>1.1. Số dư huy động vốn của tổ chức tín dụng, chi nhánh ngân hàng nước ngoài tại thời điểm 31/12 hằng năm</t>
  </si>
  <si>
    <t>T0701</t>
  </si>
  <si>
    <t>1.2. Dư nợ tín dụng của các tổ chức tín dụng, chi nhánh ngân hàng nước ngoài tại thời điểm 31/12 hằng năm</t>
  </si>
  <si>
    <t>T0702</t>
  </si>
  <si>
    <t xml:space="preserve">1.3. Nợ xấu </t>
  </si>
  <si>
    <t>T0703</t>
  </si>
  <si>
    <t>Xử lý nợ xấu (6 tháng và 1 năm)</t>
  </si>
  <si>
    <t>2. Bảo hiểm</t>
  </si>
  <si>
    <t>2.3. Tổng số thu bảo hiểm</t>
  </si>
  <si>
    <t>T0708</t>
  </si>
  <si>
    <t xml:space="preserve">     Bảo hiểm xã hội</t>
  </si>
  <si>
    <t xml:space="preserve">     Bảo hiểm y tế</t>
  </si>
  <si>
    <t xml:space="preserve">     Bảo hiểm thất nghiệp</t>
  </si>
  <si>
    <t>2.4. Tổng số chi bảo hiểm</t>
  </si>
  <si>
    <t>NHÓM 08. NÔNG, LÂM NGHIỆP VÀ THUỶ SẢN</t>
  </si>
  <si>
    <t>1. Nông nghiệp</t>
  </si>
  <si>
    <t>1.1. Kết quả sản xuất vụ đông</t>
  </si>
  <si>
    <t xml:space="preserve">   Ngô</t>
  </si>
  <si>
    <t>Diện tích gieo trồng</t>
  </si>
  <si>
    <t>T0802</t>
  </si>
  <si>
    <t xml:space="preserve">Năng suất </t>
  </si>
  <si>
    <t>T0804</t>
  </si>
  <si>
    <t>Tạ/ha</t>
  </si>
  <si>
    <t>Sản lượng</t>
  </si>
  <si>
    <t>T0805</t>
  </si>
  <si>
    <t>Khoai</t>
  </si>
  <si>
    <t>Đậu tương</t>
  </si>
  <si>
    <t>Lạc</t>
  </si>
  <si>
    <t>Rau các loại</t>
  </si>
  <si>
    <t>1.2. Tiến độ gieo trồng vụ xuân năm 2023-2024 (đến ngày 15/3/2024)</t>
  </si>
  <si>
    <t>2. Chăn nuôi</t>
  </si>
  <si>
    <t>2.1. Tổng sản lượng thịt hơi xuất chuồng</t>
  </si>
  <si>
    <t>T0807</t>
  </si>
  <si>
    <t>3. Lâm nghiệp</t>
  </si>
  <si>
    <t>Diện tích rừng trồng mới tập trung</t>
  </si>
  <si>
    <t>T0808</t>
  </si>
  <si>
    <t>Sản lượng gỗ khai thác</t>
  </si>
  <si>
    <t>T0809</t>
  </si>
  <si>
    <t>Sản lượng củi khai thác</t>
  </si>
  <si>
    <t>4. Thủy sản</t>
  </si>
  <si>
    <t>T0812</t>
  </si>
  <si>
    <t>Sản lượng khai thác</t>
  </si>
  <si>
    <t xml:space="preserve">    Cá</t>
  </si>
  <si>
    <t xml:space="preserve">    Tôm</t>
  </si>
  <si>
    <t xml:space="preserve">    Thuỷ sản khác</t>
  </si>
  <si>
    <t>Sản lượng nuôi trồng</t>
  </si>
  <si>
    <t>NHÓM 09. CÔNG NGHIỆP</t>
  </si>
  <si>
    <t>1. Chỉ số sản xuất của ngành công nghiệp</t>
  </si>
  <si>
    <t>T0901</t>
  </si>
  <si>
    <t>3. Sản phẩm chủ yếu của ngành công nghiệp</t>
  </si>
  <si>
    <t>T0902</t>
  </si>
  <si>
    <t>NHÓM 10. THƯƠNG MẠI VÀ DỊCH VỤ + NHÓM 17.DU LỊCH</t>
  </si>
  <si>
    <t>1. Tổng mức bán lẻ hàng hóa và dịch vụ tiêu dùng</t>
  </si>
  <si>
    <t>T1001</t>
  </si>
  <si>
    <t>T1002</t>
  </si>
  <si>
    <t>''</t>
  </si>
  <si>
    <t>T1701</t>
  </si>
  <si>
    <t>T1003</t>
  </si>
  <si>
    <t>2. Cơ cấu Tổng mức bán lẻ hàng hóa và dịch vụ tiêu dùng</t>
  </si>
  <si>
    <t>3. Doanh thu bán lẻ hàng hóa</t>
  </si>
  <si>
    <t>1. Lương thực, thực phẩm</t>
  </si>
  <si>
    <t>2. Hàng may mặc</t>
  </si>
  <si>
    <t>3. Đồ dùng, dụng cụ, trang thiết bị
 gia đình</t>
  </si>
  <si>
    <t>4. Vật phẩm văn hóa, giáo dục</t>
  </si>
  <si>
    <t>5. Gỗ và vật liệu xây dựng</t>
  </si>
  <si>
    <t>6. Ô tô các loại</t>
  </si>
  <si>
    <t>7. Phương tiện đi lại (Trừ ô tô, kể cả phụ tùng)</t>
  </si>
  <si>
    <t>8. Xăng, dầu các loại</t>
  </si>
  <si>
    <t>9. Nhiên liệu khác (Trừ xăng dầu)</t>
  </si>
  <si>
    <t>10. Đá quý, kim loại quý và sản phẩm</t>
  </si>
  <si>
    <t>11. Hàng hóa khác</t>
  </si>
  <si>
    <t>12. Sửa chữa xe có động cơ, mô tô, xe máy và xe có động cơ</t>
  </si>
  <si>
    <t>3. Kim ngạch xuất khẩu</t>
  </si>
  <si>
    <t>Hàng điện tử và linh kiện điện tử</t>
  </si>
  <si>
    <t>4. Kim ngạch nhập khẩu</t>
  </si>
  <si>
    <t>Hàng điện tử và linh kiện tử</t>
  </si>
  <si>
    <t>NHÓM 11. CHỈ SỐ GIÁ</t>
  </si>
  <si>
    <t>1. Chỉ số giá tiêu dùng so với cùng kỳ</t>
  </si>
  <si>
    <t>T1101</t>
  </si>
  <si>
    <t xml:space="preserve">   Lương thực</t>
  </si>
  <si>
    <t>1. Chỉ số giá tiêu dùng so với tháng trước</t>
  </si>
  <si>
    <t>NHÓM 12. GIAO THÔNG VẬN TẢI</t>
  </si>
  <si>
    <t>1. Doanh thu vận tải, kho bãi và dịch vụ hỗ trợ vận tải</t>
  </si>
  <si>
    <t>T1201</t>
  </si>
  <si>
    <t>Vận tải hành khách</t>
  </si>
  <si>
    <t>Vận tải hàng hóa</t>
  </si>
  <si>
    <t>Dịch vụ hỗ trợ vận tải</t>
  </si>
  <si>
    <t>2. Số lượt hành khách vận chuyển và luân chuyển</t>
  </si>
  <si>
    <t>T1202</t>
  </si>
  <si>
    <t>3. Khối lượng hàng hóa vận chuyển và luân chuyển</t>
  </si>
  <si>
    <t>T1203</t>
  </si>
  <si>
    <t>NHÓM 13. CÔNG NGHỆ THÔNG TIN VÀ TRUYỀN THÔNG</t>
  </si>
  <si>
    <t>1. Số thuê bao điện thoại</t>
  </si>
  <si>
    <t>T1301</t>
  </si>
  <si>
    <t>Thuê bao</t>
  </si>
  <si>
    <t xml:space="preserve">     Cố định</t>
  </si>
  <si>
    <t xml:space="preserve">        Di động</t>
  </si>
  <si>
    <t>2 Số lượng thuê bao truy nhập internet băng rộng</t>
  </si>
  <si>
    <t>T1304</t>
  </si>
  <si>
    <t>NHÓM 19. TRẬT TỰ, AN TOÀN XÃ HỘI</t>
  </si>
  <si>
    <t>1. Số vụ tai nạn giao thông; số người chết, bị thương do tai nạn giao thông</t>
  </si>
  <si>
    <t>T1901</t>
  </si>
  <si>
    <t xml:space="preserve">       Số vụ tai nạn</t>
  </si>
  <si>
    <t xml:space="preserve">       Số người chết </t>
  </si>
  <si>
    <t xml:space="preserve">       Số người bị thương </t>
  </si>
  <si>
    <t>2. Số vụ cháy, nổ; số người chết, bị thương và thiệt hại về tài sản do cháy, nổ gây ra</t>
  </si>
  <si>
    <t>T1902</t>
  </si>
  <si>
    <t xml:space="preserve">4. Số vụ thiên tai </t>
  </si>
  <si>
    <t>T2104</t>
  </si>
  <si>
    <t>5. Số vụ vi phạm môi trường</t>
  </si>
  <si>
    <t>Tháng 03 năm 2024 so với cùng kỳ năm trước</t>
  </si>
  <si>
    <t xml:space="preserve">Tháng 04 năm 2024 với cùng kỳ năm trước </t>
  </si>
  <si>
    <t>04 tháng năm 2024 so với cùng kỳ</t>
  </si>
  <si>
    <t>Tháng 04 năm 2024 so với tháng 03 năm 2024</t>
  </si>
  <si>
    <t>So với tháng trước</t>
  </si>
  <si>
    <t>I. TĂNG TRƯỞNG KINH TẾ</t>
  </si>
  <si>
    <t>3. Tổng mức bán lẻ hàng hóa và dịch vụ tiêu dùng</t>
  </si>
  <si>
    <t>4. Doanh thu vận tải, kho bãi và dịch vụ hỗ trợ vận tải</t>
  </si>
  <si>
    <r>
      <t>So với Kế hoạch (</t>
    </r>
    <r>
      <rPr>
        <b/>
        <sz val="8"/>
        <color rgb="FFFF0000"/>
        <rFont val="Times New Roman"/>
        <family val="1"/>
      </rPr>
      <t>Mai cập nhật bs các chỉ tiêu trong Ke hoach )</t>
    </r>
  </si>
  <si>
    <t>Biểu số 08-CTK</t>
  </si>
  <si>
    <t>Cơ quan, đơn vị báo cáo: Cục Thống kê</t>
  </si>
  <si>
    <t>Kỳ báo cáo: tháng, quý, năm</t>
  </si>
  <si>
    <t>Thời gian báo cáo: Ngày 20 hàng tháng, quý, năm</t>
  </si>
  <si>
    <t>ĐVT: %</t>
  </si>
  <si>
    <t>Tên ngành</t>
  </si>
  <si>
    <t>Mã số</t>
  </si>
  <si>
    <t>C</t>
  </si>
  <si>
    <t>10</t>
  </si>
  <si>
    <t>13</t>
  </si>
  <si>
    <t>14</t>
  </si>
  <si>
    <t>15</t>
  </si>
  <si>
    <t>16</t>
  </si>
  <si>
    <t>17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</si>
  <si>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</si>
  <si>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</si>
  <si>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</si>
  <si>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</si>
  <si>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</si>
  <si>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</si>
  <si>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</si>
  <si>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</si>
  <si>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</si>
  <si>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</si>
  <si>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</si>
  <si>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</si>
  <si>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Biểu số 09-CTK</t>
  </si>
  <si>
    <t>Đơn vị tính %</t>
  </si>
  <si>
    <t>Thực hiện tháng 3
năm
2023</t>
  </si>
  <si>
    <t>Ước tính tháng 4
năm
2023</t>
  </si>
  <si>
    <t>Ước tính
4 tháng
năm
2023</t>
  </si>
  <si>
    <t>Tháng 4 năm 2023 so với
cùng kỳ năm trước (%)</t>
  </si>
  <si>
    <t>4 tháng năm 2023 so với
cùng kỳ năm trước (%)</t>
  </si>
  <si>
    <t>Tháng 3/2024 so với cùng kỳ</t>
  </si>
  <si>
    <t>Ước tháng 4/2024</t>
  </si>
  <si>
    <t>So với tháng 03/2024</t>
  </si>
  <si>
    <t>So với tháng 4/2023</t>
  </si>
  <si>
    <t>Chỉ số cộng dồn đến hết T4/2024 so với 4 tháng năm 2023</t>
  </si>
  <si>
    <t>Thực hiện tháng 03/2024 so với tháng 03/2023</t>
  </si>
  <si>
    <t>Dự tính tháng 4/2024</t>
  </si>
  <si>
    <t>CHỈ SỐ TIÊU THỤ NGÀNH CÔNG NGHIỆP THÁNG 4 NĂM 2024</t>
  </si>
  <si>
    <t>CHỈ SỐ TỒN KHO NGÀNH CÔNG NGHIỆP THÁNG 4 NĂM 2024</t>
  </si>
  <si>
    <t>Thực hiện
tháng 3
năm
2023</t>
  </si>
  <si>
    <t>Ước tính 
tháng 4
năm
2023</t>
  </si>
  <si>
    <t>Ước tính 
4 tháng
năm
2023</t>
  </si>
  <si>
    <t>Tháng 4 năm 2023 so với cùng kỳ
năm trước</t>
  </si>
  <si>
    <t>4 tháng đầu năm 2023 so với kế hoạch năm 2023 (%)</t>
  </si>
  <si>
    <t>4 tháng năm 2023 so với cùng kỳ
năm trước</t>
  </si>
  <si>
    <t xml:space="preserve">Đến 15/4/2023 </t>
  </si>
  <si>
    <t>Đến 15/4/2023 so với cùng kỳ năm trước (%)</t>
  </si>
  <si>
    <t>4 tháng</t>
  </si>
  <si>
    <t>tháng 3</t>
  </si>
  <si>
    <t>tháng 4</t>
  </si>
  <si>
    <t>năm 2023</t>
  </si>
  <si>
    <t>Tháng 04 năm 2024 so với</t>
  </si>
  <si>
    <t>Tháng 04 năm 2023</t>
  </si>
  <si>
    <t>Tháng 03 năm 2024</t>
  </si>
  <si>
    <t>12. NHẬP KHẨU HÀNG HÓA ĐẾN NGÀY 15/04/2024</t>
  </si>
  <si>
    <t xml:space="preserve">Cộng dồn từ đầu năm đến tháng báo cáo 
</t>
  </si>
  <si>
    <t>13. XUẤT KHẨU HÀNG HÓA ĐẾN NGÀY 15/04/2024</t>
  </si>
  <si>
    <t>Đến 15/4/2024</t>
  </si>
  <si>
    <t>14. THU NGÂN SÁCH NHÀ NƯỚC TRÊN ĐỊA BÀN ĐẾN NGÀY 15/4/2024</t>
  </si>
  <si>
    <t>Đến 15/4/2023</t>
  </si>
  <si>
    <t>Đến 15/4/2024 so với cùng kỳ năm trước</t>
  </si>
  <si>
    <t>Thực hiện tháng 03 năm 2024</t>
  </si>
  <si>
    <t>Ước tính tháng 04 năm 2024</t>
  </si>
  <si>
    <t>Ước tính tháng 04 năm 2024 so với cuối năm 2023</t>
  </si>
  <si>
    <t>Tăng giảm lũy kế 4 tháng đầu năm 2024 so với cùng kỳ năm trước</t>
  </si>
  <si>
    <t>Cộng dồn 
4 tháng
đầu năm 2024</t>
  </si>
  <si>
    <t>Sơ bộ tháng 4 năm 2024</t>
  </si>
  <si>
    <t xml:space="preserve"> 2. Tiến độ gieo trồng vụ xuân năm 2023-2024 (đến ngày 15/4/2024)</t>
  </si>
  <si>
    <t>Số dư huy động vốn của tổ chức tín dụng, chi nhánh ngân hàng nước ngoài tại thời điểm 31/12 hằng năm</t>
  </si>
  <si>
    <t>Dư nợ tín dụng của các tổ chức tín dụng, chi nhánh ngân hàng nước ngoài tại thời điểm 31/12 hằng năm</t>
  </si>
  <si>
    <t xml:space="preserve">Tiến độ gieo trồng vụ xuân năm 2023-2024 </t>
  </si>
  <si>
    <t>Tổng sản lượng thịt hơi xuất chuồng</t>
  </si>
  <si>
    <t>Sản lượng thuỷ sản</t>
  </si>
  <si>
    <t/>
  </si>
  <si>
    <t>-</t>
  </si>
  <si>
    <t>126.220</t>
  </si>
  <si>
    <t>115.284</t>
  </si>
  <si>
    <t>10.936</t>
  </si>
  <si>
    <t>79.068</t>
  </si>
  <si>
    <t>47.152</t>
  </si>
  <si>
    <t>42.318</t>
  </si>
  <si>
    <t>83.902</t>
  </si>
  <si>
    <t>128.162</t>
  </si>
  <si>
    <t>128.161</t>
  </si>
  <si>
    <t>125.709</t>
  </si>
  <si>
    <t>2.452</t>
  </si>
  <si>
    <t>92.843</t>
  </si>
  <si>
    <t>21.464</t>
  </si>
  <si>
    <t>13.854</t>
  </si>
  <si>
    <t>760</t>
  </si>
  <si>
    <t>48.226</t>
  </si>
  <si>
    <t>4.006</t>
  </si>
  <si>
    <t>74.916</t>
  </si>
  <si>
    <t>253</t>
  </si>
  <si>
    <t>0,68</t>
  </si>
  <si>
    <t>Thực hiện thời điểm 31/12 năm trước (Tỷ đồng)</t>
  </si>
  <si>
    <t>Thực hiện tháng trước tháng báo cáo</t>
  </si>
  <si>
    <t>Kế hoạch tháng báo cáo (tỷ đồng)</t>
  </si>
  <si>
    <t>Tháng báo cáo so với cuối năm trước (%)</t>
  </si>
  <si>
    <t>Tháng bc So với tháng trước</t>
  </si>
  <si>
    <t>tháng bc So cùng kỳ (%)</t>
  </si>
  <si>
    <t>tháng cùng kỳ</t>
  </si>
  <si>
    <t>Bưu chính và chuyển phát</t>
  </si>
  <si>
    <t>USD</t>
  </si>
  <si>
    <t>Đăng ký doanh nghiệp  ( đến ngày 15/4/2024)</t>
  </si>
  <si>
    <t>1.Vốn đầu tư thực hiện từ nguồn ngân sách nhà nước</t>
  </si>
  <si>
    <t>II. CÁC CHỈ TIẾU CÂN ĐỐI VĨ MÔ</t>
  </si>
  <si>
    <t>2. Đầu tư trực tiếp trong nước  ( đến ngày 15/4/2024)</t>
  </si>
  <si>
    <t>3. Đầu tư trực tiếp của nước ngoài trong năm  (đến ngày 15/4/2024)</t>
  </si>
  <si>
    <t>4. Thu Ngân sách nhà nước trên địa bàn ( đến ngày 15/4/2024)</t>
  </si>
  <si>
    <t>5. Chi ngân sách Nhà nước trên địa bàn  ( đến ngày 15/4/2024)</t>
  </si>
  <si>
    <t>6. Tiền tệ</t>
  </si>
  <si>
    <t>7. Kim ngạch xuất khẩu  ( đến ngày 15/4/2024)</t>
  </si>
  <si>
    <t>8. Kim ngạch nhập khẩu  ( đến ngày 15/4/2024)</t>
  </si>
  <si>
    <t>9. Chỉ số giá tiêu dùng bình quân 3 tháng so với cùng kỳ</t>
  </si>
  <si>
    <t>Tháng 3</t>
  </si>
  <si>
    <t>Tháng 4/2023</t>
  </si>
  <si>
    <t>Số liệu thu hút đầu tư trực tiếp lấy từ nguồn số liệu Sở Kế hoạch và Đầu tư tỉnh Vĩnh Phúc đến ngày 15/4/2024.</t>
  </si>
  <si>
    <r>
      <t>15. THU HÚT ĐẦU TƯ TRỰC TIẾP ĐƯỢC CẤP PHÉP ĐẾN NGÀY 15/4/2024</t>
    </r>
    <r>
      <rPr>
        <b/>
        <i/>
        <sz val="13"/>
        <color rgb="FFFF0000"/>
        <rFont val="Times New Roman"/>
        <family val="1"/>
      </rPr>
      <t xml:space="preserve"> </t>
    </r>
  </si>
  <si>
    <t>Tổng số dự án cấp mới
(Dự án)</t>
  </si>
  <si>
    <t xml:space="preserve">Tổng số dự án cấp mới
</t>
  </si>
  <si>
    <t xml:space="preserve">Tổng vốn đăng ký
</t>
  </si>
  <si>
    <t xml:space="preserve">Tổng vốn đăng ký 
</t>
  </si>
  <si>
    <t>Số dự án cấp mới</t>
  </si>
  <si>
    <t xml:space="preserve">6. TÌNH HÌNH ĐĂNG KÝ DOANH NGHIỆP </t>
  </si>
  <si>
    <t>Số liệu tình hình đăng ký doanh nghiệp lấy từ nguồn số liệu Sở Kế hoạch và Đầu tư tỉnh Vĩnh Phúc đến ngày 15/4/2024.</t>
  </si>
  <si>
    <t xml:space="preserve">Công nghiệp </t>
  </si>
  <si>
    <t>Trong đó: Công nghiệp chế biến, chế tạo</t>
  </si>
  <si>
    <t>Trong đó: Bán buôn, bán lẻ, sửa chữa ô tô, mô tô, xe máy và xe có động cơ khác</t>
  </si>
  <si>
    <t xml:space="preserve">II. Doanh nghiệp hoạt động trở lại </t>
  </si>
  <si>
    <t xml:space="preserve">III. Doanh nghiệp tạm ngừng kinh doanh có thời hạn </t>
  </si>
  <si>
    <t xml:space="preserve">IV. Doanh nghiệp đã hoàn tất thủ tục giải thể </t>
  </si>
  <si>
    <t>Số liệu nhập khẩu hàng hóa lấy từ nguồn số liệu của Chi cục Hải quan Vĩnh Phúc, tính đến ngày 15/4/2024.</t>
  </si>
  <si>
    <t>Số liệu thu, chi ngân sách lấy từ nguồn số liệu của Kho bạc nhà nước tỉnh Vĩnh Phúc, tính đến ngày 15/4/2024.</t>
  </si>
  <si>
    <t xml:space="preserve"> HỆ THỐNG CHỈ TIÊU CẤP TỈNH THÁNG 4/2024</t>
  </si>
  <si>
    <t>2. Công nghiệp</t>
  </si>
  <si>
    <t>2.1 Chỉ số sản xuất của ngành công nghiệp</t>
  </si>
  <si>
    <t>2.2. Chỉ số tồn kho ngành công nghiệp CBCT</t>
  </si>
  <si>
    <t>2.2. Chỉ số tiêu thụ ngành công nghiệp CBCT</t>
  </si>
  <si>
    <t>Tỷ</t>
  </si>
  <si>
    <t>BIỂU TỔNG HỢP CHỈ TIÊU SỨC KHỎE NỀN KINH TẾ TỈNH VĨNH PHÚC</t>
  </si>
  <si>
    <t>THÁNG 4/2023</t>
  </si>
  <si>
    <t>Nhóm, tên chỉ tiêu</t>
  </si>
  <si>
    <t>Lũy kế 4 tháng so với cùng kỳ (%)</t>
  </si>
  <si>
    <t>Lũy kế 4 tháng so với Kế hoạch (%)</t>
  </si>
  <si>
    <t>So với tháng trước (%)</t>
  </si>
  <si>
    <t>Biểu 4</t>
  </si>
  <si>
    <t>2. Sản xuất của ngành công nghiệp</t>
  </si>
  <si>
    <t>Biểu 6</t>
  </si>
  <si>
    <t>2.1. Chỉ số sản xuất của ngành công nghiệp</t>
  </si>
  <si>
    <t>Biểu 8</t>
  </si>
  <si>
    <t>Biểu 9</t>
  </si>
  <si>
    <t>Biểu 11</t>
  </si>
  <si>
    <t>Biểu 13</t>
  </si>
  <si>
    <t>Biểu 21</t>
  </si>
  <si>
    <r>
      <t>2. Giải ngân vốn đầu tư công</t>
    </r>
    <r>
      <rPr>
        <b/>
        <sz val="12"/>
        <color rgb="FFFF0000"/>
        <rFont val="Times New Roman"/>
        <family val="1"/>
      </rPr>
      <t xml:space="preserve"> </t>
    </r>
  </si>
  <si>
    <t>Biểu 22</t>
  </si>
  <si>
    <t>Khối lượng giải ngân đến 31/3/2024</t>
  </si>
  <si>
    <t>x</t>
  </si>
  <si>
    <t>KH giao đầu năm 7.776.625</t>
  </si>
  <si>
    <t>Tỷ lệ giải ngân (So với Vốn KH năm)</t>
  </si>
  <si>
    <t>3. Đăng ký doanh nghiệp  (đến ngày 15/4/2024)</t>
  </si>
  <si>
    <t>Biểu 26</t>
  </si>
  <si>
    <t>4. Thu hút đầu tư (đến ngày 15/4/2024)</t>
  </si>
  <si>
    <t>Biểu 25</t>
  </si>
  <si>
    <t>4.1. Thu hút đầu tư DDI</t>
  </si>
  <si>
    <t>4.2. Thu hút đầu tư FDI</t>
  </si>
  <si>
    <t>5. Thu Ngân sách nhà nước trên địa bàn (đến ngày 15/4/2024)</t>
  </si>
  <si>
    <t>Biểu 15</t>
  </si>
  <si>
    <t>Dự toán giao: 32.984.900</t>
  </si>
  <si>
    <t>6. Chi ngân sách Nhà nước trên địa bàn  (đến ngày 15/4/2024)</t>
  </si>
  <si>
    <t>Biểu 16</t>
  </si>
  <si>
    <t>Dự toán giao: 31.398.107</t>
  </si>
  <si>
    <t>7. Tiền tệ</t>
  </si>
  <si>
    <t>Biểu 17</t>
  </si>
  <si>
    <t>8. Kim ngạch xuất khẩu  (đến ngày 15/4/2024)</t>
  </si>
  <si>
    <t>Biểu 18</t>
  </si>
  <si>
    <t>9. Kim ngạch nhập khẩu  (đến ngày 15/4/2024)</t>
  </si>
  <si>
    <t>Biểu 19</t>
  </si>
  <si>
    <r>
      <t xml:space="preserve">10. Chỉ số giá tiêu dùng </t>
    </r>
    <r>
      <rPr>
        <b/>
        <sz val="12"/>
        <color rgb="FFFF0000"/>
        <rFont val="Times New Roman"/>
        <family val="1"/>
      </rPr>
      <t>bình quân 4 tháng</t>
    </r>
    <r>
      <rPr>
        <b/>
        <sz val="12"/>
        <rFont val="Times New Roman"/>
        <family val="1"/>
      </rPr>
      <t xml:space="preserve"> so với cùng kỳ</t>
    </r>
  </si>
  <si>
    <t>II. Chăn nuôi (ước tính đến 30/4/2024)</t>
  </si>
  <si>
    <t>III. Lâm nghiệp (Ước tính đến 30/4/2024)</t>
  </si>
  <si>
    <t>III. Tổng sản lượng thủy sản (ước tính đến 30/4/2024)</t>
  </si>
  <si>
    <t>15. CHI NGÂN SÁCH NHÀ NƯỚC TRÊN ĐỊA BÀN ĐẾN NGÀY 15/4/2024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</si>
</sst>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-* #,##0.00\ _₫_-;\-* #,##0.00\ _₫_-;_-* &quot;-&quot;??\ _₫_-;_-@_-"/>
    <numFmt numFmtId="166" formatCode="_-* #,##0\ _₫_-;\-* #,##0\ _₫_-;_-* &quot;-&quot;??\ _₫_-;_-@_-"/>
    <numFmt numFmtId="167" formatCode="_(* #,##0.00_);_(* \(#,##0.00\);_(* &quot;-&quot;_);_(@_)"/>
    <numFmt numFmtId="168" formatCode="_(* #,##0_);_(* \(#,##0\);_(* &quot;-&quot;??_);_(@_)"/>
    <numFmt numFmtId="169" formatCode="_(* #,##0.0_);_(* \(#,##0.0\);_(* &quot;-&quot;??_);_(@_)"/>
    <numFmt numFmtId="170" formatCode="_(* #,##0.0_);_(* \(#,##0.0\);_(* &quot;-&quot;?_);_(@_)"/>
    <numFmt numFmtId="171" formatCode="_(* #,##0.0000_);_(* \(#,##0.0000\);_(* &quot;-&quot;??_);_(@_)"/>
  </numFmts>
  <fonts count="52">
    <font>
      <sz val="12"/>
      <name val=".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3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i/>
      <sz val="12"/>
      <name val="Times New Roman"/>
      <family val="1"/>
    </font>
    <font>
      <b/>
      <i/>
      <sz val="13"/>
      <color rgb="FFFF0000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MS Sans Serif"/>
      <family val="2"/>
    </font>
    <font>
      <sz val="13"/>
      <name val=".VnTime"/>
      <family val="2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name val="VNTime"/>
    </font>
    <font>
      <b/>
      <sz val="11"/>
      <color theme="1"/>
      <name val="Times New Roman"/>
      <family val="1"/>
    </font>
    <font>
      <sz val="13"/>
      <name val="Times New Roman"/>
      <family val="1"/>
    </font>
    <font>
      <sz val="11"/>
      <name val=".VnTime"/>
      <family val="2"/>
    </font>
    <font>
      <b/>
      <sz val="14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color theme="1"/>
      <name val="Times New Roman"/>
      <family val="1"/>
    </font>
    <font>
      <sz val="14"/>
      <color theme="1"/>
      <name val="Times New Roman"/>
      <family val="2"/>
    </font>
    <font>
      <sz val="10"/>
      <name val=".VnTime"/>
      <family val="2"/>
    </font>
    <font>
      <b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3" fillId="0" borderId="0"/>
    <xf numFmtId="0" fontId="5" fillId="0" borderId="0"/>
    <xf numFmtId="0" fontId="9" fillId="0" borderId="0"/>
    <xf numFmtId="165" fontId="9" fillId="0" borderId="0" applyFont="0" applyFill="0" applyBorder="0" applyAlignment="0" applyProtection="0"/>
    <xf numFmtId="0" fontId="5" fillId="0" borderId="0"/>
    <xf numFmtId="0" fontId="10" fillId="0" borderId="0"/>
    <xf numFmtId="0" fontId="10" fillId="0" borderId="0"/>
    <xf numFmtId="0" fontId="2" fillId="0" borderId="0"/>
    <xf numFmtId="0" fontId="3" fillId="0" borderId="0"/>
    <xf numFmtId="43" fontId="9" fillId="0" borderId="0" applyFont="0" applyFill="0" applyBorder="0" applyAlignment="0" applyProtection="0"/>
    <xf numFmtId="0" fontId="10" fillId="0" borderId="0"/>
    <xf numFmtId="0" fontId="24" fillId="0" borderId="0"/>
    <xf numFmtId="0" fontId="25" fillId="0" borderId="0"/>
    <xf numFmtId="0" fontId="5" fillId="0" borderId="0"/>
    <xf numFmtId="0" fontId="3" fillId="0" borderId="0"/>
    <xf numFmtId="0" fontId="29" fillId="0" borderId="0"/>
    <xf numFmtId="0" fontId="32" fillId="0" borderId="0"/>
    <xf numFmtId="0" fontId="3" fillId="0" borderId="0"/>
    <xf numFmtId="0" fontId="24" fillId="0" borderId="0"/>
    <xf numFmtId="0" fontId="36" fillId="0" borderId="0"/>
    <xf numFmtId="0" fontId="5" fillId="0" borderId="0"/>
    <xf numFmtId="0" fontId="5" fillId="0" borderId="0"/>
    <xf numFmtId="0" fontId="37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37" fillId="0" borderId="0"/>
    <xf numFmtId="0" fontId="3" fillId="0" borderId="0"/>
    <xf numFmtId="0" fontId="4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</cellStyleXfs>
  <cellXfs count="738">
    <xf numFmtId="0" fontId="0" fillId="0" borderId="0" xfId="0"/>
    <xf numFmtId="0" fontId="6" fillId="0" borderId="0" xfId="2" applyFont="1"/>
    <xf numFmtId="0" fontId="6" fillId="0" borderId="0" xfId="1" applyFont="1"/>
    <xf numFmtId="0" fontId="6" fillId="0" borderId="1" xfId="1" applyFont="1" applyBorder="1"/>
    <xf numFmtId="0" fontId="7" fillId="0" borderId="0" xfId="1" applyFont="1" applyAlignment="1">
      <alignment horizontal="right"/>
    </xf>
    <xf numFmtId="0" fontId="6" fillId="0" borderId="2" xfId="1" applyFont="1" applyBorder="1"/>
    <xf numFmtId="0" fontId="6" fillId="0" borderId="2" xfId="1" applyFont="1" applyBorder="1" applyAlignment="1">
      <alignment horizontal="center" vertical="center"/>
    </xf>
    <xf numFmtId="164" fontId="6" fillId="0" borderId="0" xfId="2" applyNumberFormat="1" applyFont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2" borderId="0" xfId="1" applyFont="1" applyFill="1"/>
    <xf numFmtId="0" fontId="6" fillId="2" borderId="0" xfId="1" applyFont="1" applyFill="1"/>
    <xf numFmtId="0" fontId="6" fillId="2" borderId="0" xfId="1" applyFont="1" applyFill="1" applyAlignment="1">
      <alignment horizontal="center"/>
    </xf>
    <xf numFmtId="0" fontId="8" fillId="0" borderId="0" xfId="2" applyFont="1"/>
    <xf numFmtId="3" fontId="8" fillId="0" borderId="0" xfId="2" applyNumberFormat="1" applyFont="1"/>
    <xf numFmtId="0" fontId="8" fillId="0" borderId="0" xfId="3" applyFont="1" applyAlignment="1">
      <alignment vertical="center" wrapText="1"/>
    </xf>
    <xf numFmtId="165" fontId="8" fillId="0" borderId="0" xfId="4" applyFont="1" applyFill="1" applyAlignment="1">
      <alignment horizontal="right" vertical="center"/>
    </xf>
    <xf numFmtId="43" fontId="6" fillId="0" borderId="0" xfId="2" applyNumberFormat="1" applyFont="1"/>
    <xf numFmtId="2" fontId="6" fillId="0" borderId="0" xfId="3" quotePrefix="1" applyNumberFormat="1" applyFont="1" applyAlignment="1">
      <alignment horizontal="left" vertical="center" wrapText="1"/>
    </xf>
    <xf numFmtId="4" fontId="6" fillId="0" borderId="0" xfId="2" applyNumberFormat="1" applyFont="1"/>
    <xf numFmtId="0" fontId="8" fillId="0" borderId="0" xfId="5" applyFont="1" applyAlignment="1">
      <alignment vertical="center" wrapText="1"/>
    </xf>
    <xf numFmtId="43" fontId="8" fillId="0" borderId="0" xfId="5" applyNumberFormat="1" applyFont="1" applyAlignment="1">
      <alignment vertical="center"/>
    </xf>
    <xf numFmtId="43" fontId="8" fillId="0" borderId="0" xfId="5" applyNumberFormat="1" applyFont="1" applyAlignment="1">
      <alignment horizontal="center" vertical="center"/>
    </xf>
    <xf numFmtId="0" fontId="8" fillId="0" borderId="0" xfId="5" applyFont="1" applyAlignment="1">
      <alignment vertical="center"/>
    </xf>
    <xf numFmtId="43" fontId="6" fillId="0" borderId="0" xfId="5" applyNumberFormat="1" applyFont="1" applyAlignment="1">
      <alignment vertical="center"/>
    </xf>
    <xf numFmtId="0" fontId="6" fillId="0" borderId="0" xfId="6" applyFont="1" applyAlignment="1">
      <alignment horizontal="left" vertical="center" wrapText="1"/>
    </xf>
    <xf numFmtId="0" fontId="6" fillId="0" borderId="0" xfId="6" applyFont="1" applyAlignment="1">
      <alignment horizontal="center" vertical="center" wrapText="1"/>
    </xf>
    <xf numFmtId="166" fontId="6" fillId="0" borderId="0" xfId="2" applyNumberFormat="1" applyFont="1"/>
    <xf numFmtId="2" fontId="6" fillId="0" borderId="0" xfId="2" applyNumberFormat="1" applyFont="1"/>
    <xf numFmtId="0" fontId="6" fillId="0" borderId="0" xfId="5" applyFont="1" applyAlignment="1">
      <alignment vertical="center"/>
    </xf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8" fillId="0" borderId="0" xfId="5" applyFont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6" fillId="0" borderId="0" xfId="5" quotePrefix="1" applyFont="1" applyAlignment="1">
      <alignment horizontal="left" vertical="center"/>
    </xf>
    <xf numFmtId="4" fontId="6" fillId="0" borderId="0" xfId="4" applyNumberFormat="1" applyFont="1" applyFill="1" applyBorder="1" applyAlignment="1">
      <alignment horizontal="right" vertical="center"/>
    </xf>
    <xf numFmtId="43" fontId="8" fillId="0" borderId="0" xfId="2" applyNumberFormat="1" applyFont="1"/>
    <xf numFmtId="0" fontId="8" fillId="0" borderId="0" xfId="5" applyFont="1" applyAlignment="1">
      <alignment horizontal="center" vertical="center"/>
    </xf>
    <xf numFmtId="0" fontId="13" fillId="0" borderId="0" xfId="7" applyFont="1" applyAlignment="1">
      <alignment horizontal="center"/>
    </xf>
    <xf numFmtId="0" fontId="14" fillId="0" borderId="0" xfId="7" applyFont="1" applyAlignment="1">
      <alignment horizontal="right"/>
    </xf>
    <xf numFmtId="0" fontId="15" fillId="0" borderId="0" xfId="8" applyFont="1"/>
    <xf numFmtId="0" fontId="6" fillId="0" borderId="2" xfId="9" applyFont="1" applyBorder="1" applyAlignment="1">
      <alignment horizontal="center" vertical="center" wrapText="1"/>
    </xf>
    <xf numFmtId="0" fontId="14" fillId="0" borderId="2" xfId="7" applyFont="1" applyBorder="1" applyAlignment="1">
      <alignment horizontal="right"/>
    </xf>
    <xf numFmtId="0" fontId="6" fillId="0" borderId="1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8" fillId="0" borderId="0" xfId="7" applyFont="1" applyAlignment="1">
      <alignment vertical="center" wrapText="1"/>
    </xf>
    <xf numFmtId="3" fontId="17" fillId="0" borderId="0" xfId="4" applyNumberFormat="1" applyFont="1" applyAlignment="1">
      <alignment horizontal="right" vertical="center"/>
    </xf>
    <xf numFmtId="4" fontId="17" fillId="0" borderId="0" xfId="4" applyNumberFormat="1" applyFont="1" applyAlignment="1">
      <alignment horizontal="right" vertical="center"/>
    </xf>
    <xf numFmtId="4" fontId="18" fillId="0" borderId="0" xfId="4" applyNumberFormat="1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41" fontId="6" fillId="0" borderId="0" xfId="4" applyNumberFormat="1" applyFont="1" applyFill="1" applyBorder="1" applyAlignment="1">
      <alignment horizontal="right" vertical="center"/>
    </xf>
    <xf numFmtId="3" fontId="16" fillId="0" borderId="0" xfId="4" applyNumberFormat="1" applyFont="1" applyAlignment="1">
      <alignment horizontal="right" vertical="center"/>
    </xf>
    <xf numFmtId="4" fontId="16" fillId="0" borderId="0" xfId="4" applyNumberFormat="1" applyFont="1" applyAlignment="1">
      <alignment horizontal="right" vertical="center"/>
    </xf>
    <xf numFmtId="0" fontId="6" fillId="0" borderId="0" xfId="7" applyFont="1" applyAlignment="1">
      <alignment vertical="center" wrapText="1"/>
    </xf>
    <xf numFmtId="4" fontId="17" fillId="0" borderId="0" xfId="4" applyNumberFormat="1" applyFont="1" applyFill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4" fontId="16" fillId="0" borderId="0" xfId="4" applyNumberFormat="1" applyFont="1" applyFill="1" applyAlignment="1">
      <alignment horizontal="right" vertical="center"/>
    </xf>
    <xf numFmtId="0" fontId="19" fillId="0" borderId="0" xfId="0" applyFont="1" applyAlignment="1">
      <alignment vertical="center" wrapText="1"/>
    </xf>
    <xf numFmtId="3" fontId="19" fillId="0" borderId="0" xfId="4" applyNumberFormat="1" applyFont="1" applyAlignment="1">
      <alignment horizontal="right" vertical="center"/>
    </xf>
    <xf numFmtId="4" fontId="19" fillId="0" borderId="0" xfId="4" applyNumberFormat="1" applyFont="1" applyAlignment="1">
      <alignment horizontal="right" vertical="center"/>
    </xf>
    <xf numFmtId="4" fontId="19" fillId="0" borderId="0" xfId="4" applyNumberFormat="1" applyFont="1" applyFill="1" applyAlignment="1">
      <alignment horizontal="right" vertical="center"/>
    </xf>
    <xf numFmtId="0" fontId="16" fillId="0" borderId="0" xfId="0" applyFont="1"/>
    <xf numFmtId="0" fontId="20" fillId="0" borderId="2" xfId="0" applyFont="1" applyBorder="1"/>
    <xf numFmtId="0" fontId="19" fillId="0" borderId="0" xfId="0" applyFont="1"/>
    <xf numFmtId="0" fontId="21" fillId="0" borderId="0" xfId="11" applyFont="1"/>
    <xf numFmtId="0" fontId="6" fillId="0" borderId="0" xfId="11" applyFont="1"/>
    <xf numFmtId="0" fontId="22" fillId="0" borderId="0" xfId="11" applyFont="1" applyAlignment="1">
      <alignment horizontal="left"/>
    </xf>
    <xf numFmtId="0" fontId="21" fillId="0" borderId="0" xfId="11" applyFont="1" applyAlignment="1">
      <alignment horizontal="right"/>
    </xf>
    <xf numFmtId="0" fontId="8" fillId="0" borderId="3" xfId="11" applyFont="1" applyBorder="1" applyAlignment="1">
      <alignment horizontal="left"/>
    </xf>
    <xf numFmtId="0" fontId="16" fillId="0" borderId="3" xfId="11" applyFont="1" applyBorder="1" applyAlignment="1">
      <alignment horizontal="center" vertical="center" wrapText="1"/>
    </xf>
    <xf numFmtId="0" fontId="13" fillId="0" borderId="0" xfId="11" applyFont="1" applyAlignment="1">
      <alignment horizontal="center" vertical="center" wrapText="1"/>
    </xf>
    <xf numFmtId="0" fontId="6" fillId="0" borderId="0" xfId="11" applyFont="1" applyAlignment="1">
      <alignment horizontal="center" vertical="center" wrapText="1"/>
    </xf>
    <xf numFmtId="0" fontId="8" fillId="0" borderId="0" xfId="3" applyFont="1"/>
    <xf numFmtId="2" fontId="8" fillId="0" borderId="0" xfId="11" applyNumberFormat="1" applyFont="1" applyAlignment="1">
      <alignment horizontal="center"/>
    </xf>
    <xf numFmtId="4" fontId="22" fillId="0" borderId="0" xfId="11" applyNumberFormat="1" applyFont="1" applyAlignment="1">
      <alignment horizontal="center" vertical="center" wrapText="1"/>
    </xf>
    <xf numFmtId="4" fontId="8" fillId="0" borderId="0" xfId="11" applyNumberFormat="1" applyFont="1" applyAlignment="1">
      <alignment horizontal="right" wrapText="1"/>
    </xf>
    <xf numFmtId="0" fontId="8" fillId="0" borderId="0" xfId="11" applyFont="1" applyAlignment="1">
      <alignment horizontal="right" wrapText="1"/>
    </xf>
    <xf numFmtId="2" fontId="8" fillId="0" borderId="0" xfId="11" applyNumberFormat="1" applyFont="1" applyAlignment="1">
      <alignment horizontal="right" wrapText="1"/>
    </xf>
    <xf numFmtId="0" fontId="21" fillId="0" borderId="0" xfId="11" applyFont="1" applyAlignment="1">
      <alignment horizontal="center" vertical="center" wrapText="1"/>
    </xf>
    <xf numFmtId="49" fontId="17" fillId="0" borderId="0" xfId="3" applyNumberFormat="1" applyFont="1" applyAlignment="1">
      <alignment horizontal="left" wrapText="1"/>
    </xf>
    <xf numFmtId="0" fontId="22" fillId="0" borderId="0" xfId="11" applyFont="1" applyAlignment="1">
      <alignment horizontal="center" vertical="center" wrapText="1"/>
    </xf>
    <xf numFmtId="0" fontId="23" fillId="0" borderId="0" xfId="11" applyFont="1" applyAlignment="1">
      <alignment horizontal="center" vertical="center" wrapText="1"/>
    </xf>
    <xf numFmtId="49" fontId="16" fillId="0" borderId="0" xfId="3" applyNumberFormat="1" applyFont="1" applyAlignment="1">
      <alignment wrapText="1"/>
    </xf>
    <xf numFmtId="2" fontId="6" fillId="0" borderId="0" xfId="11" applyNumberFormat="1" applyFont="1" applyAlignment="1">
      <alignment horizontal="center"/>
    </xf>
    <xf numFmtId="0" fontId="8" fillId="0" borderId="0" xfId="11" applyFont="1"/>
    <xf numFmtId="4" fontId="21" fillId="0" borderId="0" xfId="11" applyNumberFormat="1" applyFont="1"/>
    <xf numFmtId="49" fontId="16" fillId="0" borderId="0" xfId="3" applyNumberFormat="1" applyFont="1" applyAlignment="1">
      <alignment horizontal="left" wrapText="1"/>
    </xf>
    <xf numFmtId="0" fontId="22" fillId="0" borderId="0" xfId="11" applyFont="1"/>
    <xf numFmtId="2" fontId="8" fillId="0" borderId="0" xfId="11" applyNumberFormat="1" applyFont="1"/>
    <xf numFmtId="49" fontId="17" fillId="0" borderId="0" xfId="3" applyNumberFormat="1" applyFont="1" applyAlignment="1">
      <alignment wrapText="1"/>
    </xf>
    <xf numFmtId="2" fontId="6" fillId="0" borderId="0" xfId="11" applyNumberFormat="1" applyFont="1"/>
    <xf numFmtId="49" fontId="16" fillId="0" borderId="0" xfId="3" applyNumberFormat="1" applyFont="1" applyAlignment="1">
      <alignment vertical="center" wrapText="1"/>
    </xf>
    <xf numFmtId="0" fontId="21" fillId="0" borderId="0" xfId="12" applyFont="1" applyAlignment="1">
      <alignment horizontal="centerContinuous"/>
    </xf>
    <xf numFmtId="0" fontId="21" fillId="0" borderId="0" xfId="13" applyFont="1"/>
    <xf numFmtId="0" fontId="26" fillId="0" borderId="2" xfId="12" applyFont="1" applyBorder="1" applyAlignment="1">
      <alignment horizontal="center" vertical="center"/>
    </xf>
    <xf numFmtId="49" fontId="16" fillId="0" borderId="0" xfId="3" applyNumberFormat="1" applyFont="1" applyAlignment="1">
      <alignment horizontal="center" wrapText="1"/>
    </xf>
    <xf numFmtId="3" fontId="16" fillId="0" borderId="0" xfId="3" applyNumberFormat="1" applyFont="1" applyAlignment="1">
      <alignment horizontal="center" wrapText="1"/>
    </xf>
    <xf numFmtId="4" fontId="16" fillId="0" borderId="0" xfId="3" applyNumberFormat="1" applyFont="1" applyAlignment="1">
      <alignment horizontal="center" wrapText="1"/>
    </xf>
    <xf numFmtId="4" fontId="21" fillId="0" borderId="0" xfId="13" applyNumberFormat="1" applyFont="1"/>
    <xf numFmtId="0" fontId="8" fillId="0" borderId="0" xfId="1" applyFont="1"/>
    <xf numFmtId="0" fontId="21" fillId="0" borderId="0" xfId="9" applyFont="1"/>
    <xf numFmtId="0" fontId="26" fillId="0" borderId="2" xfId="9" applyFont="1" applyBorder="1"/>
    <xf numFmtId="0" fontId="6" fillId="0" borderId="3" xfId="9" applyFont="1" applyBorder="1" applyAlignment="1">
      <alignment horizontal="center" vertical="top" wrapText="1"/>
    </xf>
    <xf numFmtId="0" fontId="8" fillId="0" borderId="0" xfId="3" applyFont="1" applyAlignment="1">
      <alignment horizontal="center" wrapText="1"/>
    </xf>
    <xf numFmtId="3" fontId="8" fillId="0" borderId="0" xfId="14" applyNumberFormat="1" applyFont="1" applyAlignment="1">
      <alignment horizontal="right"/>
    </xf>
    <xf numFmtId="4" fontId="8" fillId="0" borderId="0" xfId="14" applyNumberFormat="1" applyFont="1" applyAlignment="1">
      <alignment horizontal="right"/>
    </xf>
    <xf numFmtId="43" fontId="21" fillId="0" borderId="0" xfId="10" applyFont="1" applyBorder="1"/>
    <xf numFmtId="3" fontId="21" fillId="0" borderId="0" xfId="9" applyNumberFormat="1" applyFont="1"/>
    <xf numFmtId="2" fontId="21" fillId="0" borderId="0" xfId="9" applyNumberFormat="1" applyFont="1"/>
    <xf numFmtId="0" fontId="8" fillId="0" borderId="0" xfId="3" applyFont="1" applyAlignment="1">
      <alignment wrapText="1"/>
    </xf>
    <xf numFmtId="4" fontId="21" fillId="0" borderId="0" xfId="9" applyNumberFormat="1" applyFont="1"/>
    <xf numFmtId="0" fontId="6" fillId="0" borderId="0" xfId="3" applyFont="1" applyAlignment="1">
      <alignment wrapText="1"/>
    </xf>
    <xf numFmtId="3" fontId="6" fillId="0" borderId="0" xfId="14" applyNumberFormat="1" applyFont="1" applyAlignment="1">
      <alignment horizontal="right"/>
    </xf>
    <xf numFmtId="3" fontId="27" fillId="0" borderId="0" xfId="14" applyNumberFormat="1" applyFont="1" applyAlignment="1">
      <alignment horizontal="right"/>
    </xf>
    <xf numFmtId="4" fontId="6" fillId="0" borderId="0" xfId="14" applyNumberFormat="1" applyFont="1" applyAlignment="1">
      <alignment horizontal="right"/>
    </xf>
    <xf numFmtId="0" fontId="11" fillId="0" borderId="0" xfId="3" applyFont="1" applyAlignment="1">
      <alignment horizontal="justify" wrapText="1"/>
    </xf>
    <xf numFmtId="3" fontId="11" fillId="0" borderId="0" xfId="14" applyNumberFormat="1" applyFont="1" applyAlignment="1">
      <alignment horizontal="right"/>
    </xf>
    <xf numFmtId="3" fontId="28" fillId="0" borderId="0" xfId="14" applyNumberFormat="1" applyFont="1" applyAlignment="1">
      <alignment horizontal="right"/>
    </xf>
    <xf numFmtId="167" fontId="11" fillId="0" borderId="0" xfId="10" applyNumberFormat="1" applyFont="1" applyFill="1" applyBorder="1" applyAlignment="1">
      <alignment horizontal="right"/>
    </xf>
    <xf numFmtId="4" fontId="11" fillId="0" borderId="0" xfId="14" applyNumberFormat="1" applyFont="1" applyAlignment="1">
      <alignment horizontal="right"/>
    </xf>
    <xf numFmtId="41" fontId="11" fillId="0" borderId="0" xfId="10" applyNumberFormat="1" applyFont="1" applyFill="1" applyBorder="1" applyAlignment="1">
      <alignment horizontal="right"/>
    </xf>
    <xf numFmtId="0" fontId="6" fillId="0" borderId="0" xfId="3" quotePrefix="1" applyFont="1" applyAlignment="1">
      <alignment horizontal="justify" wrapText="1"/>
    </xf>
    <xf numFmtId="167" fontId="6" fillId="0" borderId="0" xfId="10" applyNumberFormat="1" applyFont="1" applyFill="1" applyBorder="1" applyAlignment="1">
      <alignment horizontal="right"/>
    </xf>
    <xf numFmtId="41" fontId="6" fillId="0" borderId="0" xfId="10" applyNumberFormat="1" applyFont="1" applyFill="1" applyBorder="1" applyAlignment="1">
      <alignment horizontal="right"/>
    </xf>
    <xf numFmtId="0" fontId="6" fillId="0" borderId="0" xfId="3" applyFont="1" applyAlignment="1">
      <alignment horizontal="justify" wrapText="1"/>
    </xf>
    <xf numFmtId="165" fontId="21" fillId="0" borderId="0" xfId="9" applyNumberFormat="1" applyFont="1"/>
    <xf numFmtId="0" fontId="21" fillId="0" borderId="0" xfId="15" applyFont="1" applyAlignment="1">
      <alignment horizontal="left"/>
    </xf>
    <xf numFmtId="1" fontId="21" fillId="0" borderId="0" xfId="9" applyNumberFormat="1" applyFont="1" applyAlignment="1">
      <alignment horizontal="right"/>
    </xf>
    <xf numFmtId="164" fontId="21" fillId="0" borderId="0" xfId="9" applyNumberFormat="1" applyFont="1" applyAlignment="1">
      <alignment horizontal="right"/>
    </xf>
    <xf numFmtId="164" fontId="21" fillId="0" borderId="0" xfId="9" applyNumberFormat="1" applyFont="1"/>
    <xf numFmtId="0" fontId="21" fillId="0" borderId="0" xfId="15" applyFont="1" applyAlignment="1">
      <alignment horizontal="left" indent="1"/>
    </xf>
    <xf numFmtId="1" fontId="21" fillId="0" borderId="0" xfId="9" applyNumberFormat="1" applyFont="1" applyAlignment="1">
      <alignment horizontal="right" indent="1"/>
    </xf>
    <xf numFmtId="164" fontId="21" fillId="0" borderId="0" xfId="9" applyNumberFormat="1" applyFont="1" applyAlignment="1">
      <alignment horizontal="right" indent="2"/>
    </xf>
    <xf numFmtId="0" fontId="21" fillId="0" borderId="0" xfId="16" applyFont="1" applyAlignment="1">
      <alignment horizontal="left"/>
    </xf>
    <xf numFmtId="0" fontId="30" fillId="0" borderId="0" xfId="8" applyFont="1"/>
    <xf numFmtId="4" fontId="17" fillId="0" borderId="0" xfId="10" applyNumberFormat="1" applyFont="1" applyAlignment="1">
      <alignment horizontal="right" vertical="center"/>
    </xf>
    <xf numFmtId="41" fontId="6" fillId="0" borderId="0" xfId="10" applyNumberFormat="1" applyFont="1" applyFill="1" applyBorder="1" applyAlignment="1">
      <alignment horizontal="right" vertical="center"/>
    </xf>
    <xf numFmtId="0" fontId="17" fillId="0" borderId="0" xfId="3" applyFont="1"/>
    <xf numFmtId="0" fontId="16" fillId="0" borderId="0" xfId="3" applyFont="1" applyAlignment="1">
      <alignment vertical="center" wrapText="1"/>
    </xf>
    <xf numFmtId="0" fontId="16" fillId="0" borderId="0" xfId="3" applyFont="1"/>
    <xf numFmtId="4" fontId="16" fillId="0" borderId="0" xfId="10" applyNumberFormat="1" applyFont="1" applyAlignment="1">
      <alignment horizontal="right" vertical="center"/>
    </xf>
    <xf numFmtId="0" fontId="17" fillId="0" borderId="0" xfId="3" applyFont="1" applyAlignment="1">
      <alignment horizontal="center"/>
    </xf>
    <xf numFmtId="4" fontId="6" fillId="0" borderId="0" xfId="10" applyNumberFormat="1" applyFont="1" applyFill="1" applyBorder="1" applyAlignment="1">
      <alignment horizontal="right" vertical="center"/>
    </xf>
    <xf numFmtId="0" fontId="15" fillId="0" borderId="0" xfId="3" applyFont="1"/>
    <xf numFmtId="0" fontId="16" fillId="0" borderId="0" xfId="3" applyFont="1" applyAlignment="1">
      <alignment horizontal="center"/>
    </xf>
    <xf numFmtId="0" fontId="19" fillId="0" borderId="0" xfId="3" applyFont="1" applyAlignment="1">
      <alignment vertical="center" wrapText="1"/>
    </xf>
    <xf numFmtId="0" fontId="20" fillId="0" borderId="2" xfId="3" applyFont="1" applyBorder="1"/>
    <xf numFmtId="0" fontId="9" fillId="0" borderId="0" xfId="3"/>
    <xf numFmtId="0" fontId="31" fillId="0" borderId="0" xfId="3" applyFont="1" applyAlignment="1">
      <alignment vertical="top"/>
    </xf>
    <xf numFmtId="167" fontId="31" fillId="0" borderId="0" xfId="3" applyNumberFormat="1" applyFont="1" applyAlignment="1">
      <alignment vertical="top"/>
    </xf>
    <xf numFmtId="0" fontId="8" fillId="0" borderId="0" xfId="3" applyFont="1" applyAlignment="1">
      <alignment horizontal="left" vertical="center" wrapText="1"/>
    </xf>
    <xf numFmtId="3" fontId="8" fillId="0" borderId="0" xfId="10" applyNumberFormat="1" applyFont="1" applyFill="1" applyBorder="1" applyAlignment="1">
      <alignment vertical="center"/>
    </xf>
    <xf numFmtId="4" fontId="8" fillId="0" borderId="0" xfId="10" applyNumberFormat="1" applyFont="1" applyFill="1" applyBorder="1" applyAlignment="1">
      <alignment horizontal="right" vertical="center"/>
    </xf>
    <xf numFmtId="4" fontId="16" fillId="0" borderId="0" xfId="3" applyNumberFormat="1" applyFont="1"/>
    <xf numFmtId="3" fontId="16" fillId="0" borderId="0" xfId="3" applyNumberFormat="1" applyFont="1"/>
    <xf numFmtId="4" fontId="8" fillId="0" borderId="0" xfId="3" applyNumberFormat="1" applyFont="1" applyAlignment="1">
      <alignment vertical="center"/>
    </xf>
    <xf numFmtId="3" fontId="15" fillId="0" borderId="0" xfId="10" applyNumberFormat="1" applyFont="1" applyBorder="1"/>
    <xf numFmtId="3" fontId="6" fillId="0" borderId="0" xfId="10" applyNumberFormat="1" applyFont="1" applyFill="1" applyBorder="1" applyAlignment="1">
      <alignment vertical="center"/>
    </xf>
    <xf numFmtId="37" fontId="15" fillId="0" borderId="0" xfId="3" applyNumberFormat="1" applyFont="1"/>
    <xf numFmtId="3" fontId="16" fillId="0" borderId="0" xfId="10" applyNumberFormat="1" applyFont="1" applyAlignment="1">
      <alignment vertical="center"/>
    </xf>
    <xf numFmtId="43" fontId="15" fillId="0" borderId="0" xfId="10" applyFont="1" applyBorder="1"/>
    <xf numFmtId="168" fontId="15" fillId="0" borderId="0" xfId="10" applyNumberFormat="1" applyFont="1"/>
    <xf numFmtId="43" fontId="15" fillId="0" borderId="0" xfId="10" applyFont="1"/>
    <xf numFmtId="43" fontId="16" fillId="0" borderId="0" xfId="10" applyFont="1"/>
    <xf numFmtId="0" fontId="17" fillId="0" borderId="0" xfId="3" applyFont="1" applyAlignment="1">
      <alignment vertical="center" wrapText="1"/>
    </xf>
    <xf numFmtId="3" fontId="17" fillId="0" borderId="0" xfId="10" applyNumberFormat="1" applyFont="1" applyAlignment="1">
      <alignment vertical="center"/>
    </xf>
    <xf numFmtId="168" fontId="17" fillId="0" borderId="0" xfId="3" applyNumberFormat="1" applyFont="1"/>
    <xf numFmtId="43" fontId="17" fillId="0" borderId="0" xfId="10" applyFont="1"/>
    <xf numFmtId="168" fontId="30" fillId="0" borderId="0" xfId="3" applyNumberFormat="1" applyFont="1"/>
    <xf numFmtId="0" fontId="30" fillId="0" borderId="0" xfId="3" applyFont="1"/>
    <xf numFmtId="43" fontId="9" fillId="0" borderId="0" xfId="3" applyNumberFormat="1"/>
    <xf numFmtId="167" fontId="9" fillId="0" borderId="0" xfId="3" applyNumberFormat="1"/>
    <xf numFmtId="0" fontId="20" fillId="0" borderId="0" xfId="3" applyFont="1"/>
    <xf numFmtId="167" fontId="20" fillId="0" borderId="0" xfId="3" applyNumberFormat="1" applyFont="1"/>
    <xf numFmtId="0" fontId="8" fillId="0" borderId="0" xfId="18" applyFont="1" applyAlignment="1">
      <alignment horizontal="center"/>
    </xf>
    <xf numFmtId="0" fontId="8" fillId="0" borderId="0" xfId="15" applyFont="1" applyAlignment="1">
      <alignment horizontal="left"/>
    </xf>
    <xf numFmtId="0" fontId="6" fillId="0" borderId="0" xfId="18" applyFont="1"/>
    <xf numFmtId="0" fontId="21" fillId="0" borderId="1" xfId="18" applyFont="1" applyBorder="1"/>
    <xf numFmtId="0" fontId="7" fillId="0" borderId="0" xfId="18" applyFont="1" applyAlignment="1">
      <alignment horizontal="right"/>
    </xf>
    <xf numFmtId="168" fontId="6" fillId="0" borderId="0" xfId="10" applyNumberFormat="1" applyFont="1" applyBorder="1" applyAlignment="1"/>
    <xf numFmtId="168" fontId="6" fillId="0" borderId="2" xfId="10" applyNumberFormat="1" applyFont="1" applyBorder="1" applyAlignment="1"/>
    <xf numFmtId="168" fontId="16" fillId="0" borderId="2" xfId="10" applyNumberFormat="1" applyFont="1" applyBorder="1" applyAlignment="1">
      <alignment horizontal="center" vertical="center" wrapText="1"/>
    </xf>
    <xf numFmtId="168" fontId="16" fillId="0" borderId="0" xfId="10" applyNumberFormat="1" applyFont="1" applyBorder="1" applyAlignment="1">
      <alignment horizontal="center" vertical="center" wrapText="1"/>
    </xf>
    <xf numFmtId="0" fontId="16" fillId="0" borderId="0" xfId="10" applyNumberFormat="1" applyFont="1" applyBorder="1" applyAlignment="1">
      <alignment horizontal="center" vertical="center" wrapText="1"/>
    </xf>
    <xf numFmtId="168" fontId="16" fillId="0" borderId="1" xfId="10" applyNumberFormat="1" applyFont="1" applyBorder="1" applyAlignment="1">
      <alignment horizontal="center" vertical="center" wrapText="1"/>
    </xf>
    <xf numFmtId="168" fontId="7" fillId="0" borderId="0" xfId="10" applyNumberFormat="1" applyFont="1" applyBorder="1" applyAlignment="1"/>
    <xf numFmtId="168" fontId="16" fillId="0" borderId="0" xfId="10" applyNumberFormat="1" applyFont="1" applyBorder="1" applyAlignment="1">
      <alignment wrapText="1"/>
    </xf>
    <xf numFmtId="168" fontId="8" fillId="0" borderId="0" xfId="10" applyNumberFormat="1" applyFont="1" applyBorder="1" applyAlignment="1"/>
    <xf numFmtId="168" fontId="8" fillId="0" borderId="0" xfId="10" applyNumberFormat="1" applyFont="1" applyBorder="1" applyAlignment="1">
      <alignment horizontal="right" indent="1"/>
    </xf>
    <xf numFmtId="43" fontId="8" fillId="0" borderId="0" xfId="10" applyFont="1" applyBorder="1" applyAlignment="1">
      <alignment horizontal="right" indent="1"/>
    </xf>
    <xf numFmtId="43" fontId="16" fillId="0" borderId="0" xfId="3" applyNumberFormat="1" applyFont="1"/>
    <xf numFmtId="168" fontId="6" fillId="0" borderId="0" xfId="10" applyNumberFormat="1" applyFont="1" applyBorder="1" applyAlignment="1">
      <alignment horizontal="right" indent="1"/>
    </xf>
    <xf numFmtId="43" fontId="6" fillId="0" borderId="0" xfId="10" applyFont="1" applyBorder="1" applyAlignment="1"/>
    <xf numFmtId="168" fontId="7" fillId="0" borderId="0" xfId="10" quotePrefix="1" applyNumberFormat="1" applyFont="1" applyBorder="1" applyAlignment="1">
      <alignment horizontal="left"/>
    </xf>
    <xf numFmtId="168" fontId="6" fillId="0" borderId="0" xfId="10" applyNumberFormat="1" applyFont="1" applyBorder="1" applyAlignment="1">
      <alignment horizontal="left"/>
    </xf>
    <xf numFmtId="168" fontId="16" fillId="0" borderId="0" xfId="3" applyNumberFormat="1" applyFont="1"/>
    <xf numFmtId="168" fontId="6" fillId="0" borderId="0" xfId="10" applyNumberFormat="1" applyFont="1" applyBorder="1" applyAlignment="1">
      <alignment horizontal="center"/>
    </xf>
    <xf numFmtId="0" fontId="18" fillId="0" borderId="0" xfId="3" applyFont="1" applyAlignment="1">
      <alignment vertical="center"/>
    </xf>
    <xf numFmtId="43" fontId="34" fillId="0" borderId="0" xfId="10" applyFont="1" applyFill="1" applyBorder="1" applyAlignment="1">
      <alignment horizontal="right" indent="1"/>
    </xf>
    <xf numFmtId="0" fontId="8" fillId="0" borderId="0" xfId="1" applyFont="1" applyAlignment="1">
      <alignment vertical="center"/>
    </xf>
    <xf numFmtId="0" fontId="21" fillId="0" borderId="0" xfId="18" applyFont="1"/>
    <xf numFmtId="0" fontId="6" fillId="0" borderId="2" xfId="18" applyFont="1" applyBorder="1"/>
    <xf numFmtId="43" fontId="21" fillId="0" borderId="0" xfId="18" applyNumberFormat="1" applyFont="1"/>
    <xf numFmtId="3" fontId="21" fillId="0" borderId="0" xfId="18" applyNumberFormat="1" applyFont="1"/>
    <xf numFmtId="0" fontId="7" fillId="0" borderId="0" xfId="18" applyFont="1"/>
    <xf numFmtId="0" fontId="16" fillId="0" borderId="0" xfId="3" applyFont="1" applyAlignment="1">
      <alignment wrapText="1"/>
    </xf>
    <xf numFmtId="43" fontId="21" fillId="0" borderId="0" xfId="10" applyFont="1" applyBorder="1" applyAlignment="1">
      <alignment vertical="center"/>
    </xf>
    <xf numFmtId="4" fontId="21" fillId="0" borderId="0" xfId="18" applyNumberFormat="1" applyFont="1" applyAlignment="1">
      <alignment vertical="center"/>
    </xf>
    <xf numFmtId="0" fontId="21" fillId="0" borderId="0" xfId="18" applyFont="1" applyAlignment="1">
      <alignment vertical="center"/>
    </xf>
    <xf numFmtId="2" fontId="21" fillId="0" borderId="0" xfId="18" applyNumberFormat="1" applyFont="1" applyAlignment="1">
      <alignment vertical="center"/>
    </xf>
    <xf numFmtId="3" fontId="17" fillId="0" borderId="0" xfId="3" applyNumberFormat="1" applyFont="1" applyAlignment="1">
      <alignment horizontal="right" vertical="center" wrapText="1"/>
    </xf>
    <xf numFmtId="4" fontId="17" fillId="0" borderId="0" xfId="3" applyNumberFormat="1" applyFont="1" applyAlignment="1">
      <alignment horizontal="right" vertical="center" wrapText="1"/>
    </xf>
    <xf numFmtId="43" fontId="22" fillId="0" borderId="0" xfId="10" applyFont="1"/>
    <xf numFmtId="0" fontId="22" fillId="0" borderId="0" xfId="18" applyFont="1"/>
    <xf numFmtId="0" fontId="11" fillId="0" borderId="0" xfId="18" applyFont="1"/>
    <xf numFmtId="0" fontId="8" fillId="0" borderId="0" xfId="18" applyFont="1"/>
    <xf numFmtId="0" fontId="16" fillId="0" borderId="0" xfId="3" applyFont="1" applyAlignment="1">
      <alignment horizontal="right" vertical="center"/>
    </xf>
    <xf numFmtId="4" fontId="16" fillId="0" borderId="0" xfId="3" applyNumberFormat="1" applyFont="1" applyAlignment="1">
      <alignment horizontal="right" vertical="center"/>
    </xf>
    <xf numFmtId="0" fontId="7" fillId="0" borderId="0" xfId="18" quotePrefix="1" applyFont="1" applyAlignment="1">
      <alignment horizontal="left"/>
    </xf>
    <xf numFmtId="2" fontId="6" fillId="0" borderId="0" xfId="3" applyNumberFormat="1" applyFont="1"/>
    <xf numFmtId="3" fontId="6" fillId="0" borderId="0" xfId="18" applyNumberFormat="1" applyFont="1" applyAlignment="1">
      <alignment horizontal="right" vertical="center"/>
    </xf>
    <xf numFmtId="4" fontId="6" fillId="0" borderId="0" xfId="18" applyNumberFormat="1" applyFont="1" applyAlignment="1">
      <alignment horizontal="right" vertical="center"/>
    </xf>
    <xf numFmtId="0" fontId="23" fillId="0" borderId="0" xfId="18" applyFont="1"/>
    <xf numFmtId="2" fontId="6" fillId="0" borderId="0" xfId="3" applyNumberFormat="1" applyFont="1" applyAlignment="1">
      <alignment wrapText="1"/>
    </xf>
    <xf numFmtId="0" fontId="6" fillId="0" borderId="0" xfId="3" applyFont="1"/>
    <xf numFmtId="3" fontId="8" fillId="0" borderId="0" xfId="1" applyNumberFormat="1" applyFont="1"/>
    <xf numFmtId="3" fontId="15" fillId="0" borderId="0" xfId="8" applyNumberFormat="1" applyFont="1"/>
    <xf numFmtId="0" fontId="26" fillId="0" borderId="2" xfId="7" applyFont="1" applyBorder="1" applyAlignment="1">
      <alignment vertical="center" wrapText="1"/>
    </xf>
    <xf numFmtId="3" fontId="30" fillId="0" borderId="0" xfId="8" applyNumberFormat="1" applyFont="1"/>
    <xf numFmtId="0" fontId="8" fillId="0" borderId="0" xfId="19" applyFont="1" applyAlignment="1">
      <alignment wrapText="1"/>
    </xf>
    <xf numFmtId="0" fontId="6" fillId="0" borderId="0" xfId="9" applyFont="1" applyAlignment="1">
      <alignment horizontal="center" vertical="top" wrapText="1"/>
    </xf>
    <xf numFmtId="0" fontId="6" fillId="0" borderId="0" xfId="9" applyFont="1" applyAlignment="1">
      <alignment horizontal="center" vertical="center" wrapText="1"/>
    </xf>
    <xf numFmtId="2" fontId="15" fillId="0" borderId="0" xfId="8" applyNumberFormat="1" applyFont="1"/>
    <xf numFmtId="0" fontId="8" fillId="0" borderId="0" xfId="19" applyFont="1" applyAlignment="1">
      <alignment horizontal="left"/>
    </xf>
    <xf numFmtId="3" fontId="8" fillId="0" borderId="0" xfId="3" applyNumberFormat="1" applyFont="1" applyAlignment="1">
      <alignment horizontal="right" wrapText="1" indent="1"/>
    </xf>
    <xf numFmtId="4" fontId="8" fillId="0" borderId="0" xfId="3" applyNumberFormat="1" applyFont="1" applyAlignment="1">
      <alignment horizontal="right" wrapText="1" indent="1"/>
    </xf>
    <xf numFmtId="0" fontId="6" fillId="0" borderId="0" xfId="19" applyFont="1" applyAlignment="1">
      <alignment horizontal="left" indent="1"/>
    </xf>
    <xf numFmtId="3" fontId="6" fillId="0" borderId="0" xfId="3" applyNumberFormat="1" applyFont="1" applyAlignment="1">
      <alignment horizontal="right" wrapText="1" indent="1"/>
    </xf>
    <xf numFmtId="4" fontId="6" fillId="0" borderId="0" xfId="3" applyNumberFormat="1" applyFont="1" applyAlignment="1">
      <alignment horizontal="right" wrapText="1" indent="1"/>
    </xf>
    <xf numFmtId="4" fontId="15" fillId="0" borderId="0" xfId="8" applyNumberFormat="1" applyFont="1"/>
    <xf numFmtId="0" fontId="13" fillId="0" borderId="0" xfId="7" applyFont="1"/>
    <xf numFmtId="2" fontId="26" fillId="0" borderId="0" xfId="3" applyNumberFormat="1" applyFont="1" applyAlignment="1">
      <alignment horizontal="right" wrapText="1"/>
    </xf>
    <xf numFmtId="0" fontId="21" fillId="0" borderId="0" xfId="7" applyFont="1"/>
    <xf numFmtId="2" fontId="22" fillId="0" borderId="0" xfId="3" applyNumberFormat="1" applyFont="1" applyAlignment="1">
      <alignment horizontal="right" wrapText="1"/>
    </xf>
    <xf numFmtId="0" fontId="35" fillId="0" borderId="0" xfId="8" applyFont="1"/>
    <xf numFmtId="3" fontId="35" fillId="0" borderId="0" xfId="8" applyNumberFormat="1" applyFont="1"/>
    <xf numFmtId="0" fontId="35" fillId="0" borderId="0" xfId="20" applyFont="1"/>
    <xf numFmtId="0" fontId="21" fillId="0" borderId="0" xfId="21" applyFont="1"/>
    <xf numFmtId="0" fontId="26" fillId="0" borderId="0" xfId="18" applyFont="1"/>
    <xf numFmtId="0" fontId="8" fillId="0" borderId="0" xfId="21" applyFont="1" applyAlignment="1">
      <alignment horizontal="center"/>
    </xf>
    <xf numFmtId="4" fontId="8" fillId="0" borderId="0" xfId="21" applyNumberFormat="1" applyFont="1" applyAlignment="1">
      <alignment horizontal="right" indent="2"/>
    </xf>
    <xf numFmtId="3" fontId="21" fillId="0" borderId="0" xfId="21" applyNumberFormat="1" applyFont="1"/>
    <xf numFmtId="3" fontId="6" fillId="0" borderId="0" xfId="21" applyNumberFormat="1" applyFont="1"/>
    <xf numFmtId="4" fontId="6" fillId="0" borderId="0" xfId="21" applyNumberFormat="1" applyFont="1"/>
    <xf numFmtId="0" fontId="7" fillId="0" borderId="0" xfId="21" applyFont="1" applyAlignment="1">
      <alignment horizontal="left"/>
    </xf>
    <xf numFmtId="0" fontId="8" fillId="0" borderId="0" xfId="21" applyFont="1" applyAlignment="1">
      <alignment horizontal="left"/>
    </xf>
    <xf numFmtId="3" fontId="17" fillId="0" borderId="0" xfId="3" applyNumberFormat="1" applyFont="1" applyAlignment="1">
      <alignment horizontal="right" wrapText="1" indent="1"/>
    </xf>
    <xf numFmtId="0" fontId="22" fillId="0" borderId="0" xfId="21" applyFont="1"/>
    <xf numFmtId="3" fontId="8" fillId="0" borderId="0" xfId="21" applyNumberFormat="1" applyFont="1"/>
    <xf numFmtId="0" fontId="6" fillId="0" borderId="0" xfId="21" applyFont="1" applyAlignment="1">
      <alignment horizontal="left" indent="1"/>
    </xf>
    <xf numFmtId="3" fontId="16" fillId="0" borderId="0" xfId="3" applyNumberFormat="1" applyFont="1" applyAlignment="1">
      <alignment horizontal="right" wrapText="1" indent="1"/>
    </xf>
    <xf numFmtId="4" fontId="6" fillId="0" borderId="0" xfId="21" applyNumberFormat="1" applyFont="1" applyAlignment="1">
      <alignment horizontal="right" indent="2"/>
    </xf>
    <xf numFmtId="4" fontId="16" fillId="0" borderId="0" xfId="3" applyNumberFormat="1" applyFont="1" applyAlignment="1">
      <alignment horizontal="right" wrapText="1" indent="1"/>
    </xf>
    <xf numFmtId="0" fontId="21" fillId="0" borderId="0" xfId="22" applyFont="1"/>
    <xf numFmtId="0" fontId="6" fillId="0" borderId="0" xfId="23" applyFont="1"/>
    <xf numFmtId="0" fontId="21" fillId="0" borderId="0" xfId="23" applyFont="1"/>
    <xf numFmtId="0" fontId="6" fillId="0" borderId="0" xfId="22" applyFont="1"/>
    <xf numFmtId="0" fontId="7" fillId="0" borderId="0" xfId="23" applyFont="1" applyAlignment="1">
      <alignment horizontal="right"/>
    </xf>
    <xf numFmtId="0" fontId="8" fillId="0" borderId="0" xfId="23" applyFont="1"/>
    <xf numFmtId="4" fontId="8" fillId="0" borderId="0" xfId="22" applyNumberFormat="1" applyFont="1" applyAlignment="1">
      <alignment horizontal="right" indent="1"/>
    </xf>
    <xf numFmtId="4" fontId="8" fillId="0" borderId="0" xfId="24" applyNumberFormat="1" applyFont="1" applyAlignment="1">
      <alignment horizontal="right" indent="3"/>
    </xf>
    <xf numFmtId="43" fontId="21" fillId="0" borderId="0" xfId="10" applyFont="1" applyAlignment="1">
      <alignment horizontal="right"/>
    </xf>
    <xf numFmtId="39" fontId="21" fillId="0" borderId="0" xfId="22" applyNumberFormat="1" applyFont="1"/>
    <xf numFmtId="4" fontId="6" fillId="0" borderId="0" xfId="22" applyNumberFormat="1" applyFont="1" applyAlignment="1">
      <alignment horizontal="right" indent="1"/>
    </xf>
    <xf numFmtId="4" fontId="6" fillId="0" borderId="0" xfId="24" applyNumberFormat="1" applyFont="1" applyAlignment="1">
      <alignment horizontal="right" indent="3"/>
    </xf>
    <xf numFmtId="43" fontId="6" fillId="0" borderId="0" xfId="10" applyFont="1" applyAlignment="1">
      <alignment horizontal="right"/>
    </xf>
    <xf numFmtId="0" fontId="11" fillId="0" borderId="0" xfId="23" applyFont="1"/>
    <xf numFmtId="4" fontId="11" fillId="0" borderId="0" xfId="22" applyNumberFormat="1" applyFont="1" applyAlignment="1">
      <alignment horizontal="right" indent="1"/>
    </xf>
    <xf numFmtId="4" fontId="11" fillId="0" borderId="0" xfId="24" applyNumberFormat="1" applyFont="1" applyAlignment="1">
      <alignment horizontal="right" indent="3"/>
    </xf>
    <xf numFmtId="0" fontId="11" fillId="0" borderId="0" xfId="23" applyFont="1" applyAlignment="1">
      <alignment horizontal="left" indent="4"/>
    </xf>
    <xf numFmtId="43" fontId="6" fillId="0" borderId="0" xfId="10" applyFont="1" applyAlignment="1">
      <alignment horizontal="right" indent="2"/>
    </xf>
    <xf numFmtId="0" fontId="6" fillId="0" borderId="0" xfId="3" applyFont="1" applyAlignment="1">
      <alignment horizontal="left"/>
    </xf>
    <xf numFmtId="4" fontId="6" fillId="0" borderId="0" xfId="22" applyNumberFormat="1" applyFont="1" applyAlignment="1">
      <alignment horizontal="right" indent="3"/>
    </xf>
    <xf numFmtId="43" fontId="6" fillId="0" borderId="0" xfId="10" applyFont="1" applyAlignment="1">
      <alignment horizontal="right" indent="4"/>
    </xf>
    <xf numFmtId="0" fontId="11" fillId="0" borderId="0" xfId="23" applyFont="1" applyAlignment="1">
      <alignment horizontal="left" indent="2"/>
    </xf>
    <xf numFmtId="4" fontId="6" fillId="0" borderId="0" xfId="24" applyNumberFormat="1" applyFont="1" applyAlignment="1">
      <alignment horizontal="right" indent="1"/>
    </xf>
    <xf numFmtId="4" fontId="11" fillId="0" borderId="0" xfId="24" applyNumberFormat="1" applyFont="1" applyAlignment="1">
      <alignment horizontal="right" indent="1"/>
    </xf>
    <xf numFmtId="4" fontId="11" fillId="0" borderId="0" xfId="22" applyNumberFormat="1" applyFont="1" applyAlignment="1">
      <alignment horizontal="right" indent="3"/>
    </xf>
    <xf numFmtId="4" fontId="8" fillId="0" borderId="0" xfId="22" applyNumberFormat="1" applyFont="1" applyAlignment="1">
      <alignment horizontal="right" indent="3"/>
    </xf>
    <xf numFmtId="0" fontId="21" fillId="0" borderId="0" xfId="22" applyFont="1" applyAlignment="1">
      <alignment horizontal="center"/>
    </xf>
    <xf numFmtId="0" fontId="16" fillId="0" borderId="0" xfId="3" applyFont="1" applyAlignment="1">
      <alignment horizontal="center" wrapText="1"/>
    </xf>
    <xf numFmtId="0" fontId="39" fillId="0" borderId="0" xfId="3" applyFont="1" applyAlignment="1">
      <alignment horizontal="right"/>
    </xf>
    <xf numFmtId="0" fontId="17" fillId="0" borderId="2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0" xfId="3" applyFont="1" applyAlignment="1">
      <alignment wrapText="1"/>
    </xf>
    <xf numFmtId="168" fontId="17" fillId="0" borderId="0" xfId="10" applyNumberFormat="1" applyFont="1" applyBorder="1"/>
    <xf numFmtId="43" fontId="17" fillId="0" borderId="0" xfId="10" applyFont="1" applyBorder="1"/>
    <xf numFmtId="43" fontId="16" fillId="0" borderId="0" xfId="10" applyFont="1" applyBorder="1"/>
    <xf numFmtId="168" fontId="16" fillId="0" borderId="0" xfId="10" applyNumberFormat="1" applyFont="1" applyBorder="1"/>
    <xf numFmtId="0" fontId="40" fillId="0" borderId="0" xfId="3" applyFont="1" applyAlignment="1">
      <alignment vertical="center"/>
    </xf>
    <xf numFmtId="0" fontId="40" fillId="0" borderId="2" xfId="3" applyFont="1" applyBorder="1" applyAlignment="1">
      <alignment vertical="center"/>
    </xf>
    <xf numFmtId="43" fontId="6" fillId="0" borderId="0" xfId="10" applyFont="1" applyBorder="1"/>
    <xf numFmtId="0" fontId="6" fillId="0" borderId="1" xfId="3" applyFont="1" applyBorder="1"/>
    <xf numFmtId="0" fontId="7" fillId="0" borderId="1" xfId="3" applyFont="1" applyBorder="1" applyAlignment="1">
      <alignment horizontal="right"/>
    </xf>
    <xf numFmtId="0" fontId="21" fillId="0" borderId="0" xfId="3" applyFont="1"/>
    <xf numFmtId="0" fontId="17" fillId="0" borderId="0" xfId="3" applyFont="1" applyAlignment="1">
      <alignment horizontal="center" wrapText="1"/>
    </xf>
    <xf numFmtId="168" fontId="8" fillId="0" borderId="0" xfId="3" applyNumberFormat="1" applyFont="1" applyAlignment="1">
      <alignment horizontal="center" vertical="center"/>
    </xf>
    <xf numFmtId="43" fontId="8" fillId="0" borderId="0" xfId="3" applyNumberFormat="1" applyFont="1" applyAlignment="1">
      <alignment horizontal="center" vertical="center"/>
    </xf>
    <xf numFmtId="43" fontId="21" fillId="0" borderId="0" xfId="10" applyFont="1" applyFill="1"/>
    <xf numFmtId="43" fontId="21" fillId="0" borderId="0" xfId="3" applyNumberFormat="1" applyFont="1"/>
    <xf numFmtId="168" fontId="21" fillId="0" borderId="0" xfId="3" applyNumberFormat="1" applyFont="1"/>
    <xf numFmtId="168" fontId="21" fillId="0" borderId="0" xfId="10" applyNumberFormat="1" applyFont="1" applyFill="1"/>
    <xf numFmtId="169" fontId="21" fillId="0" borderId="0" xfId="3" applyNumberFormat="1" applyFont="1"/>
    <xf numFmtId="168" fontId="6" fillId="0" borderId="0" xfId="3" applyNumberFormat="1" applyFont="1" applyAlignment="1">
      <alignment horizontal="center" vertical="center"/>
    </xf>
    <xf numFmtId="43" fontId="6" fillId="0" borderId="0" xfId="3" applyNumberFormat="1" applyFont="1" applyAlignment="1">
      <alignment horizontal="center" vertical="center"/>
    </xf>
    <xf numFmtId="168" fontId="11" fillId="0" borderId="0" xfId="3" applyNumberFormat="1" applyFont="1" applyAlignment="1">
      <alignment horizontal="center" vertical="center"/>
    </xf>
    <xf numFmtId="43" fontId="11" fillId="0" borderId="0" xfId="3" applyNumberFormat="1" applyFont="1" applyAlignment="1">
      <alignment horizontal="center" vertical="center"/>
    </xf>
    <xf numFmtId="168" fontId="40" fillId="0" borderId="0" xfId="10" applyNumberFormat="1" applyFont="1" applyFill="1"/>
    <xf numFmtId="0" fontId="40" fillId="0" borderId="0" xfId="3" applyFont="1"/>
    <xf numFmtId="168" fontId="40" fillId="0" borderId="0" xfId="3" applyNumberFormat="1" applyFont="1"/>
    <xf numFmtId="0" fontId="17" fillId="0" borderId="0" xfId="3" applyFont="1" applyAlignment="1">
      <alignment horizontal="left" vertical="center"/>
    </xf>
    <xf numFmtId="166" fontId="17" fillId="0" borderId="0" xfId="10" applyNumberFormat="1" applyFont="1" applyFill="1" applyBorder="1" applyAlignment="1">
      <alignment horizontal="left" vertical="center" wrapText="1"/>
    </xf>
    <xf numFmtId="0" fontId="34" fillId="0" borderId="0" xfId="3" applyFont="1" applyAlignment="1">
      <alignment wrapText="1"/>
    </xf>
    <xf numFmtId="0" fontId="4" fillId="0" borderId="0" xfId="3" applyFont="1"/>
    <xf numFmtId="0" fontId="7" fillId="0" borderId="1" xfId="3" applyFont="1" applyBorder="1"/>
    <xf numFmtId="168" fontId="17" fillId="0" borderId="0" xfId="10" applyNumberFormat="1" applyFont="1" applyBorder="1" applyAlignment="1">
      <alignment horizontal="center" wrapText="1"/>
    </xf>
    <xf numFmtId="3" fontId="8" fillId="0" borderId="0" xfId="3" applyNumberFormat="1" applyFont="1" applyAlignment="1">
      <alignment horizontal="right"/>
    </xf>
    <xf numFmtId="4" fontId="8" fillId="0" borderId="0" xfId="3" applyNumberFormat="1" applyFont="1" applyAlignment="1">
      <alignment horizontal="right"/>
    </xf>
    <xf numFmtId="4" fontId="8" fillId="0" borderId="0" xfId="3" applyNumberFormat="1" applyFont="1" applyAlignment="1">
      <alignment horizontal="right" indent="2"/>
    </xf>
    <xf numFmtId="43" fontId="8" fillId="0" borderId="0" xfId="10" applyFont="1" applyFill="1" applyAlignment="1">
      <alignment horizontal="right" indent="2"/>
    </xf>
    <xf numFmtId="168" fontId="17" fillId="0" borderId="0" xfId="10" applyNumberFormat="1" applyFont="1" applyBorder="1" applyAlignment="1">
      <alignment wrapText="1"/>
    </xf>
    <xf numFmtId="3" fontId="8" fillId="0" borderId="0" xfId="3" applyNumberFormat="1" applyFont="1" applyAlignment="1">
      <alignment horizontal="right" indent="2"/>
    </xf>
    <xf numFmtId="168" fontId="16" fillId="0" borderId="0" xfId="10" applyNumberFormat="1" applyFont="1" applyBorder="1" applyAlignment="1">
      <alignment horizontal="left" wrapText="1" indent="1"/>
    </xf>
    <xf numFmtId="3" fontId="6" fillId="0" borderId="0" xfId="3" applyNumberFormat="1" applyFont="1" applyAlignment="1">
      <alignment horizontal="right"/>
    </xf>
    <xf numFmtId="4" fontId="6" fillId="0" borderId="0" xfId="3" applyNumberFormat="1" applyFont="1" applyAlignment="1">
      <alignment horizontal="right"/>
    </xf>
    <xf numFmtId="3" fontId="6" fillId="0" borderId="0" xfId="3" applyNumberFormat="1" applyFont="1" applyAlignment="1">
      <alignment horizontal="right" indent="2"/>
    </xf>
    <xf numFmtId="166" fontId="17" fillId="0" borderId="0" xfId="10" applyNumberFormat="1" applyFont="1" applyBorder="1" applyAlignment="1">
      <alignment horizontal="right"/>
    </xf>
    <xf numFmtId="0" fontId="22" fillId="0" borderId="0" xfId="3" applyFont="1"/>
    <xf numFmtId="168" fontId="17" fillId="0" borderId="1" xfId="10" applyNumberFormat="1" applyFont="1" applyBorder="1"/>
    <xf numFmtId="0" fontId="40" fillId="0" borderId="0" xfId="3" applyFont="1" applyAlignment="1">
      <alignment vertical="center" wrapText="1"/>
    </xf>
    <xf numFmtId="0" fontId="41" fillId="0" borderId="0" xfId="3" applyFont="1" applyAlignment="1">
      <alignment horizontal="center"/>
    </xf>
    <xf numFmtId="0" fontId="42" fillId="0" borderId="0" xfId="3" applyFont="1"/>
    <xf numFmtId="0" fontId="42" fillId="0" borderId="0" xfId="3" applyFont="1" applyAlignment="1">
      <alignment horizontal="center"/>
    </xf>
    <xf numFmtId="0" fontId="16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 wrapText="1"/>
    </xf>
    <xf numFmtId="3" fontId="17" fillId="0" borderId="2" xfId="3" applyNumberFormat="1" applyFont="1" applyBorder="1" applyAlignment="1">
      <alignment horizontal="center"/>
    </xf>
    <xf numFmtId="4" fontId="17" fillId="0" borderId="2" xfId="3" applyNumberFormat="1" applyFont="1" applyBorder="1" applyAlignment="1">
      <alignment horizontal="center"/>
    </xf>
    <xf numFmtId="0" fontId="39" fillId="0" borderId="0" xfId="3" applyFont="1" applyAlignment="1">
      <alignment horizontal="center"/>
    </xf>
    <xf numFmtId="0" fontId="39" fillId="0" borderId="0" xfId="3" applyFont="1"/>
    <xf numFmtId="3" fontId="39" fillId="0" borderId="0" xfId="3" applyNumberFormat="1" applyFont="1" applyAlignment="1">
      <alignment horizontal="center"/>
    </xf>
    <xf numFmtId="4" fontId="39" fillId="0" borderId="0" xfId="3" applyNumberFormat="1" applyFont="1" applyAlignment="1">
      <alignment horizontal="center"/>
    </xf>
    <xf numFmtId="0" fontId="16" fillId="0" borderId="0" xfId="3" quotePrefix="1" applyFont="1"/>
    <xf numFmtId="3" fontId="16" fillId="0" borderId="0" xfId="3" applyNumberFormat="1" applyFont="1" applyAlignment="1">
      <alignment horizontal="center"/>
    </xf>
    <xf numFmtId="3" fontId="16" fillId="0" borderId="0" xfId="3" quotePrefix="1" applyNumberFormat="1" applyFont="1" applyAlignment="1">
      <alignment horizontal="center"/>
    </xf>
    <xf numFmtId="4" fontId="16" fillId="0" borderId="0" xfId="3" quotePrefix="1" applyNumberFormat="1" applyFont="1" applyAlignment="1">
      <alignment horizontal="center"/>
    </xf>
    <xf numFmtId="0" fontId="17" fillId="0" borderId="0" xfId="3" quotePrefix="1" applyFont="1"/>
    <xf numFmtId="3" fontId="17" fillId="0" borderId="0" xfId="3" applyNumberFormat="1" applyFont="1" applyAlignment="1">
      <alignment horizontal="center"/>
    </xf>
    <xf numFmtId="3" fontId="17" fillId="0" borderId="0" xfId="3" quotePrefix="1" applyNumberFormat="1" applyFont="1" applyAlignment="1">
      <alignment horizontal="center"/>
    </xf>
    <xf numFmtId="4" fontId="17" fillId="0" borderId="0" xfId="3" quotePrefix="1" applyNumberFormat="1" applyFont="1" applyAlignment="1">
      <alignment horizontal="center"/>
    </xf>
    <xf numFmtId="2" fontId="42" fillId="0" borderId="0" xfId="3" applyNumberFormat="1" applyFont="1"/>
    <xf numFmtId="3" fontId="42" fillId="0" borderId="0" xfId="3" applyNumberFormat="1" applyFont="1"/>
    <xf numFmtId="4" fontId="17" fillId="0" borderId="0" xfId="3" applyNumberFormat="1" applyFont="1" applyAlignment="1">
      <alignment horizontal="center"/>
    </xf>
    <xf numFmtId="4" fontId="16" fillId="0" borderId="0" xfId="3" applyNumberFormat="1" applyFont="1" applyAlignment="1">
      <alignment horizontal="center"/>
    </xf>
    <xf numFmtId="4" fontId="42" fillId="0" borderId="0" xfId="3" applyNumberFormat="1" applyFont="1"/>
    <xf numFmtId="0" fontId="19" fillId="0" borderId="0" xfId="3" applyFont="1" applyAlignment="1">
      <alignment horizontal="left"/>
    </xf>
    <xf numFmtId="0" fontId="17" fillId="0" borderId="0" xfId="25" applyFont="1"/>
    <xf numFmtId="0" fontId="15" fillId="0" borderId="2" xfId="25" applyFont="1" applyBorder="1"/>
    <xf numFmtId="0" fontId="15" fillId="0" borderId="0" xfId="25" applyFont="1"/>
    <xf numFmtId="0" fontId="16" fillId="0" borderId="0" xfId="25" applyFont="1"/>
    <xf numFmtId="0" fontId="16" fillId="0" borderId="0" xfId="25" applyFont="1" applyAlignment="1">
      <alignment horizontal="center"/>
    </xf>
    <xf numFmtId="0" fontId="15" fillId="0" borderId="0" xfId="25" applyFont="1" applyAlignment="1">
      <alignment horizontal="center"/>
    </xf>
    <xf numFmtId="168" fontId="16" fillId="0" borderId="0" xfId="25" applyNumberFormat="1" applyFont="1" applyAlignment="1">
      <alignment horizontal="right"/>
    </xf>
    <xf numFmtId="0" fontId="16" fillId="0" borderId="0" xfId="25" applyFont="1" applyAlignment="1">
      <alignment horizontal="left" indent="2"/>
    </xf>
    <xf numFmtId="168" fontId="16" fillId="0" borderId="0" xfId="25" applyNumberFormat="1" applyFont="1" applyAlignment="1">
      <alignment horizontal="left" indent="1"/>
    </xf>
    <xf numFmtId="43" fontId="16" fillId="0" borderId="0" xfId="25" applyNumberFormat="1" applyFont="1" applyAlignment="1">
      <alignment horizontal="right"/>
    </xf>
    <xf numFmtId="0" fontId="6" fillId="3" borderId="0" xfId="0" applyFont="1" applyFill="1"/>
    <xf numFmtId="0" fontId="8" fillId="3" borderId="1" xfId="0" applyFont="1" applyFill="1" applyBorder="1" applyAlignment="1">
      <alignment vertical="center"/>
    </xf>
    <xf numFmtId="169" fontId="8" fillId="3" borderId="1" xfId="26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6" fillId="3" borderId="9" xfId="0" applyFont="1" applyFill="1" applyBorder="1"/>
    <xf numFmtId="0" fontId="6" fillId="3" borderId="10" xfId="0" applyFont="1" applyFill="1" applyBorder="1"/>
    <xf numFmtId="0" fontId="8" fillId="3" borderId="7" xfId="0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>
      <alignment horizontal="center" vertical="center"/>
    </xf>
    <xf numFmtId="169" fontId="6" fillId="3" borderId="7" xfId="26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4" borderId="7" xfId="0" applyFont="1" applyFill="1" applyBorder="1" applyAlignment="1">
      <alignment horizontal="center" vertical="center" wrapText="1"/>
    </xf>
    <xf numFmtId="169" fontId="6" fillId="4" borderId="7" xfId="26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wrapText="1"/>
    </xf>
    <xf numFmtId="0" fontId="6" fillId="3" borderId="7" xfId="0" applyFont="1" applyFill="1" applyBorder="1" applyAlignment="1">
      <alignment horizontal="center" vertical="center" wrapText="1"/>
    </xf>
    <xf numFmtId="4" fontId="6" fillId="3" borderId="7" xfId="26" applyNumberFormat="1" applyFont="1" applyFill="1" applyBorder="1" applyAlignment="1">
      <alignment horizontal="right" wrapText="1"/>
    </xf>
    <xf numFmtId="169" fontId="6" fillId="3" borderId="7" xfId="26" applyNumberFormat="1" applyFont="1" applyFill="1" applyBorder="1" applyAlignment="1">
      <alignment horizontal="center" vertical="center" wrapText="1"/>
    </xf>
    <xf numFmtId="4" fontId="6" fillId="3" borderId="7" xfId="26" applyNumberFormat="1" applyFont="1" applyFill="1" applyBorder="1" applyAlignment="1">
      <alignment wrapText="1"/>
    </xf>
    <xf numFmtId="0" fontId="6" fillId="3" borderId="7" xfId="0" applyFont="1" applyFill="1" applyBorder="1" applyAlignment="1">
      <alignment horizontal="left" wrapText="1" indent="2"/>
    </xf>
    <xf numFmtId="3" fontId="6" fillId="3" borderId="7" xfId="26" applyNumberFormat="1" applyFont="1" applyFill="1" applyBorder="1" applyAlignment="1">
      <alignment horizontal="right" wrapText="1"/>
    </xf>
    <xf numFmtId="3" fontId="6" fillId="3" borderId="7" xfId="26" applyNumberFormat="1" applyFont="1" applyFill="1" applyBorder="1" applyAlignment="1">
      <alignment wrapText="1"/>
    </xf>
    <xf numFmtId="0" fontId="8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wrapText="1"/>
    </xf>
    <xf numFmtId="168" fontId="8" fillId="3" borderId="7" xfId="26" applyNumberFormat="1" applyFont="1" applyFill="1" applyBorder="1" applyAlignment="1">
      <alignment horizontal="right" wrapText="1"/>
    </xf>
    <xf numFmtId="168" fontId="6" fillId="3" borderId="7" xfId="26" applyNumberFormat="1" applyFont="1" applyFill="1" applyBorder="1" applyAlignment="1">
      <alignment horizontal="right" wrapText="1"/>
    </xf>
    <xf numFmtId="0" fontId="6" fillId="3" borderId="7" xfId="0" applyFont="1" applyFill="1" applyBorder="1" applyAlignment="1">
      <alignment horizontal="left" wrapText="1"/>
    </xf>
    <xf numFmtId="3" fontId="17" fillId="0" borderId="7" xfId="4" applyNumberFormat="1" applyFont="1" applyBorder="1" applyAlignment="1">
      <alignment horizontal="right" vertical="center"/>
    </xf>
    <xf numFmtId="0" fontId="8" fillId="3" borderId="7" xfId="0" applyFont="1" applyFill="1" applyBorder="1" applyAlignment="1">
      <alignment horizontal="center" vertical="center" wrapText="1"/>
    </xf>
    <xf numFmtId="168" fontId="6" fillId="3" borderId="7" xfId="26" applyNumberFormat="1" applyFont="1" applyFill="1" applyBorder="1" applyAlignment="1">
      <alignment horizontal="center" vertical="center" wrapText="1"/>
    </xf>
    <xf numFmtId="169" fontId="8" fillId="3" borderId="7" xfId="26" applyNumberFormat="1" applyFont="1" applyFill="1" applyBorder="1" applyAlignment="1">
      <alignment horizontal="center" vertical="center" wrapText="1"/>
    </xf>
    <xf numFmtId="43" fontId="8" fillId="3" borderId="0" xfId="26" applyFont="1" applyFill="1"/>
    <xf numFmtId="0" fontId="8" fillId="3" borderId="0" xfId="0" applyFont="1" applyFill="1"/>
    <xf numFmtId="0" fontId="8" fillId="0" borderId="7" xfId="0" applyFont="1" applyBorder="1" applyAlignment="1">
      <alignment wrapText="1"/>
    </xf>
    <xf numFmtId="0" fontId="11" fillId="3" borderId="7" xfId="0" applyFont="1" applyFill="1" applyBorder="1" applyAlignment="1">
      <alignment wrapText="1"/>
    </xf>
    <xf numFmtId="43" fontId="6" fillId="3" borderId="0" xfId="26" applyFont="1" applyFill="1"/>
    <xf numFmtId="0" fontId="6" fillId="0" borderId="7" xfId="0" applyFont="1" applyBorder="1" applyAlignment="1">
      <alignment horizontal="left" wrapText="1" indent="1"/>
    </xf>
    <xf numFmtId="0" fontId="6" fillId="3" borderId="7" xfId="0" applyFont="1" applyFill="1" applyBorder="1" applyAlignment="1">
      <alignment horizontal="left" wrapText="1" indent="1"/>
    </xf>
    <xf numFmtId="0" fontId="11" fillId="0" borderId="7" xfId="0" applyFont="1" applyBorder="1" applyAlignment="1">
      <alignment horizontal="left" wrapText="1" indent="1"/>
    </xf>
    <xf numFmtId="0" fontId="6" fillId="0" borderId="7" xfId="0" quotePrefix="1" applyFont="1" applyBorder="1" applyAlignment="1">
      <alignment horizontal="left" wrapText="1" indent="1"/>
    </xf>
    <xf numFmtId="169" fontId="8" fillId="4" borderId="7" xfId="26" applyNumberFormat="1" applyFont="1" applyFill="1" applyBorder="1" applyAlignment="1">
      <alignment wrapText="1"/>
    </xf>
    <xf numFmtId="0" fontId="17" fillId="0" borderId="7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17" fillId="0" borderId="7" xfId="0" applyFont="1" applyBorder="1"/>
    <xf numFmtId="166" fontId="17" fillId="0" borderId="7" xfId="4" applyNumberFormat="1" applyFont="1" applyFill="1" applyBorder="1" applyAlignment="1">
      <alignment horizontal="left" wrapText="1"/>
    </xf>
    <xf numFmtId="168" fontId="17" fillId="0" borderId="7" xfId="4" applyNumberFormat="1" applyFont="1" applyBorder="1" applyAlignment="1">
      <alignment wrapText="1"/>
    </xf>
    <xf numFmtId="168" fontId="16" fillId="0" borderId="7" xfId="4" applyNumberFormat="1" applyFont="1" applyBorder="1" applyAlignment="1">
      <alignment horizontal="left" wrapText="1" indent="1"/>
    </xf>
    <xf numFmtId="168" fontId="17" fillId="0" borderId="7" xfId="4" applyNumberFormat="1" applyFont="1" applyBorder="1"/>
    <xf numFmtId="0" fontId="8" fillId="4" borderId="7" xfId="0" applyFont="1" applyFill="1" applyBorder="1"/>
    <xf numFmtId="0" fontId="6" fillId="4" borderId="7" xfId="0" applyFont="1" applyFill="1" applyBorder="1"/>
    <xf numFmtId="0" fontId="6" fillId="4" borderId="7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 wrapText="1"/>
    </xf>
    <xf numFmtId="0" fontId="22" fillId="4" borderId="7" xfId="0" applyFont="1" applyFill="1" applyBorder="1"/>
    <xf numFmtId="0" fontId="11" fillId="3" borderId="7" xfId="0" applyFont="1" applyFill="1" applyBorder="1"/>
    <xf numFmtId="0" fontId="11" fillId="3" borderId="7" xfId="0" applyFont="1" applyFill="1" applyBorder="1" applyAlignment="1">
      <alignment horizontal="center" vertical="center"/>
    </xf>
    <xf numFmtId="169" fontId="11" fillId="3" borderId="7" xfId="26" applyNumberFormat="1" applyFont="1" applyFill="1" applyBorder="1" applyAlignment="1">
      <alignment horizontal="center" vertical="center"/>
    </xf>
    <xf numFmtId="43" fontId="6" fillId="3" borderId="7" xfId="26" applyFont="1" applyFill="1" applyBorder="1"/>
    <xf numFmtId="0" fontId="39" fillId="0" borderId="7" xfId="0" applyFont="1" applyBorder="1"/>
    <xf numFmtId="0" fontId="16" fillId="0" borderId="7" xfId="0" quotePrefix="1" applyFont="1" applyBorder="1"/>
    <xf numFmtId="0" fontId="8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8" fillId="3" borderId="7" xfId="27" applyFont="1" applyFill="1" applyBorder="1" applyAlignment="1">
      <alignment horizontal="left"/>
    </xf>
    <xf numFmtId="169" fontId="8" fillId="3" borderId="7" xfId="26" applyNumberFormat="1" applyFont="1" applyFill="1" applyBorder="1" applyAlignment="1">
      <alignment horizontal="center" vertical="center"/>
    </xf>
    <xf numFmtId="43" fontId="8" fillId="3" borderId="7" xfId="26" applyFont="1" applyFill="1" applyBorder="1"/>
    <xf numFmtId="0" fontId="16" fillId="0" borderId="7" xfId="0" applyFont="1" applyBorder="1"/>
    <xf numFmtId="43" fontId="8" fillId="3" borderId="7" xfId="26" applyFont="1" applyFill="1" applyBorder="1" applyAlignment="1">
      <alignment horizontal="right" wrapText="1"/>
    </xf>
    <xf numFmtId="0" fontId="6" fillId="3" borderId="7" xfId="0" applyFont="1" applyFill="1" applyBorder="1" applyAlignment="1">
      <alignment horizontal="left" wrapText="1" indent="3"/>
    </xf>
    <xf numFmtId="3" fontId="6" fillId="0" borderId="7" xfId="26" applyNumberFormat="1" applyFont="1" applyFill="1" applyBorder="1" applyAlignment="1">
      <alignment horizontal="right" wrapText="1"/>
    </xf>
    <xf numFmtId="169" fontId="6" fillId="3" borderId="7" xfId="26" applyNumberFormat="1" applyFont="1" applyFill="1" applyBorder="1" applyAlignment="1">
      <alignment horizontal="left" wrapText="1" indent="1"/>
    </xf>
    <xf numFmtId="0" fontId="8" fillId="0" borderId="7" xfId="0" applyFont="1" applyBorder="1" applyAlignment="1">
      <alignment vertical="center" wrapText="1"/>
    </xf>
    <xf numFmtId="2" fontId="6" fillId="0" borderId="7" xfId="0" quotePrefix="1" applyNumberFormat="1" applyFont="1" applyBorder="1" applyAlignment="1">
      <alignment horizontal="left" vertical="center" wrapText="1"/>
    </xf>
    <xf numFmtId="43" fontId="6" fillId="3" borderId="7" xfId="26" applyFont="1" applyFill="1" applyBorder="1" applyAlignment="1">
      <alignment horizontal="right" wrapText="1"/>
    </xf>
    <xf numFmtId="43" fontId="6" fillId="3" borderId="7" xfId="26" applyFont="1" applyFill="1" applyBorder="1" applyAlignment="1">
      <alignment wrapText="1"/>
    </xf>
    <xf numFmtId="2" fontId="8" fillId="0" borderId="7" xfId="0" quotePrefix="1" applyNumberFormat="1" applyFont="1" applyBorder="1" applyAlignment="1">
      <alignment horizontal="left" vertical="center" wrapText="1"/>
    </xf>
    <xf numFmtId="43" fontId="8" fillId="0" borderId="7" xfId="5" applyNumberFormat="1" applyFont="1" applyBorder="1" applyAlignment="1">
      <alignment horizontal="center" vertical="center"/>
    </xf>
    <xf numFmtId="43" fontId="6" fillId="0" borderId="7" xfId="5" applyNumberFormat="1" applyFont="1" applyBorder="1" applyAlignment="1">
      <alignment vertical="center"/>
    </xf>
    <xf numFmtId="0" fontId="6" fillId="0" borderId="7" xfId="6" applyFont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indent="1"/>
    </xf>
    <xf numFmtId="49" fontId="16" fillId="0" borderId="7" xfId="0" applyNumberFormat="1" applyFont="1" applyBorder="1" applyAlignment="1">
      <alignment horizontal="left" wrapText="1" indent="1"/>
    </xf>
    <xf numFmtId="49" fontId="17" fillId="0" borderId="7" xfId="0" applyNumberFormat="1" applyFont="1" applyBorder="1" applyAlignment="1">
      <alignment horizontal="left" wrapText="1" indent="1"/>
    </xf>
    <xf numFmtId="49" fontId="16" fillId="0" borderId="7" xfId="0" applyNumberFormat="1" applyFont="1" applyBorder="1" applyAlignment="1">
      <alignment horizontal="left" wrapText="1"/>
    </xf>
    <xf numFmtId="49" fontId="16" fillId="0" borderId="7" xfId="0" applyNumberFormat="1" applyFont="1" applyBorder="1" applyAlignment="1">
      <alignment horizont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8" fontId="8" fillId="0" borderId="7" xfId="26" applyNumberFormat="1" applyFont="1" applyBorder="1" applyAlignment="1">
      <alignment horizontal="center" vertical="center" wrapText="1"/>
    </xf>
    <xf numFmtId="168" fontId="8" fillId="0" borderId="7" xfId="26" applyNumberFormat="1" applyFont="1" applyBorder="1" applyAlignment="1">
      <alignment vertical="center" wrapText="1"/>
    </xf>
    <xf numFmtId="169" fontId="8" fillId="0" borderId="7" xfId="26" applyNumberFormat="1" applyFont="1" applyBorder="1" applyAlignment="1">
      <alignment vertical="center" wrapText="1"/>
    </xf>
    <xf numFmtId="0" fontId="6" fillId="0" borderId="0" xfId="0" applyFont="1"/>
    <xf numFmtId="168" fontId="6" fillId="0" borderId="7" xfId="4" applyNumberFormat="1" applyFont="1" applyBorder="1" applyAlignment="1"/>
    <xf numFmtId="168" fontId="6" fillId="0" borderId="7" xfId="26" applyNumberFormat="1" applyFont="1" applyBorder="1" applyAlignment="1">
      <alignment horizontal="center" vertical="center" wrapText="1"/>
    </xf>
    <xf numFmtId="168" fontId="6" fillId="0" borderId="7" xfId="4" applyNumberFormat="1" applyFont="1" applyBorder="1" applyAlignment="1">
      <alignment horizontal="left"/>
    </xf>
    <xf numFmtId="0" fontId="6" fillId="3" borderId="7" xfId="0" quotePrefix="1" applyFont="1" applyFill="1" applyBorder="1" applyAlignment="1">
      <alignment horizontal="center" vertical="center" wrapText="1"/>
    </xf>
    <xf numFmtId="168" fontId="8" fillId="0" borderId="7" xfId="4" applyNumberFormat="1" applyFont="1" applyBorder="1" applyAlignment="1"/>
    <xf numFmtId="43" fontId="8" fillId="0" borderId="7" xfId="26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left" indent="1"/>
    </xf>
    <xf numFmtId="43" fontId="6" fillId="3" borderId="7" xfId="26" applyFont="1" applyFill="1" applyBorder="1" applyAlignment="1">
      <alignment horizontal="center" vertical="center" wrapText="1"/>
    </xf>
    <xf numFmtId="43" fontId="16" fillId="0" borderId="7" xfId="26" applyFont="1" applyBorder="1"/>
    <xf numFmtId="2" fontId="6" fillId="0" borderId="7" xfId="0" applyNumberFormat="1" applyFont="1" applyBorder="1" applyAlignment="1">
      <alignment horizontal="left" wrapText="1" indent="1"/>
    </xf>
    <xf numFmtId="0" fontId="6" fillId="0" borderId="7" xfId="0" applyFont="1" applyBorder="1" applyAlignment="1">
      <alignment horizontal="left" indent="1"/>
    </xf>
    <xf numFmtId="0" fontId="8" fillId="0" borderId="7" xfId="0" applyFont="1" applyBorder="1"/>
    <xf numFmtId="168" fontId="8" fillId="0" borderId="7" xfId="26" applyNumberFormat="1" applyFont="1" applyFill="1" applyBorder="1" applyAlignment="1">
      <alignment horizontal="right" wrapText="1"/>
    </xf>
    <xf numFmtId="168" fontId="17" fillId="0" borderId="7" xfId="26" applyNumberFormat="1" applyFont="1" applyBorder="1"/>
    <xf numFmtId="168" fontId="6" fillId="0" borderId="7" xfId="26" applyNumberFormat="1" applyFont="1" applyFill="1" applyBorder="1" applyAlignment="1">
      <alignment horizontal="right" wrapText="1"/>
    </xf>
    <xf numFmtId="168" fontId="16" fillId="0" borderId="7" xfId="26" applyNumberFormat="1" applyFont="1" applyBorder="1"/>
    <xf numFmtId="0" fontId="6" fillId="0" borderId="7" xfId="23" applyFont="1" applyBorder="1"/>
    <xf numFmtId="0" fontId="11" fillId="0" borderId="7" xfId="23" applyFont="1" applyBorder="1" applyAlignment="1">
      <alignment horizontal="left" indent="4"/>
    </xf>
    <xf numFmtId="0" fontId="6" fillId="0" borderId="7" xfId="0" applyFont="1" applyBorder="1" applyAlignment="1">
      <alignment horizontal="left"/>
    </xf>
    <xf numFmtId="0" fontId="11" fillId="0" borderId="7" xfId="23" applyFont="1" applyBorder="1" applyAlignment="1">
      <alignment horizontal="left" indent="2"/>
    </xf>
    <xf numFmtId="0" fontId="8" fillId="0" borderId="7" xfId="23" applyFont="1" applyBorder="1"/>
    <xf numFmtId="0" fontId="8" fillId="3" borderId="7" xfId="0" applyFont="1" applyFill="1" applyBorder="1" applyAlignment="1">
      <alignment horizontal="left" vertical="center" wrapText="1"/>
    </xf>
    <xf numFmtId="168" fontId="8" fillId="3" borderId="7" xfId="26" applyNumberFormat="1" applyFont="1" applyFill="1" applyBorder="1" applyAlignment="1">
      <alignment horizontal="center" vertical="center" wrapText="1"/>
    </xf>
    <xf numFmtId="168" fontId="8" fillId="3" borderId="7" xfId="26" applyNumberFormat="1" applyFont="1" applyFill="1" applyBorder="1" applyAlignment="1">
      <alignment horizontal="left" vertical="center" wrapText="1"/>
    </xf>
    <xf numFmtId="0" fontId="7" fillId="0" borderId="7" xfId="21" applyFont="1" applyBorder="1" applyAlignment="1">
      <alignment horizontal="left"/>
    </xf>
    <xf numFmtId="0" fontId="6" fillId="3" borderId="7" xfId="0" applyFont="1" applyFill="1" applyBorder="1" applyAlignment="1">
      <alignment horizontal="left" vertical="center" wrapText="1"/>
    </xf>
    <xf numFmtId="168" fontId="6" fillId="3" borderId="7" xfId="26" applyNumberFormat="1" applyFont="1" applyFill="1" applyBorder="1" applyAlignment="1">
      <alignment horizontal="left" vertical="center" wrapText="1"/>
    </xf>
    <xf numFmtId="0" fontId="8" fillId="0" borderId="7" xfId="21" applyFont="1" applyBorder="1" applyAlignment="1">
      <alignment horizontal="left"/>
    </xf>
    <xf numFmtId="0" fontId="6" fillId="0" borderId="7" xfId="21" applyFont="1" applyBorder="1" applyAlignment="1">
      <alignment horizontal="left" indent="1"/>
    </xf>
    <xf numFmtId="0" fontId="8" fillId="0" borderId="7" xfId="19" applyFont="1" applyBorder="1" applyAlignment="1">
      <alignment horizontal="left"/>
    </xf>
    <xf numFmtId="0" fontId="6" fillId="0" borderId="7" xfId="19" applyFont="1" applyBorder="1" applyAlignment="1">
      <alignment horizontal="left" indent="1"/>
    </xf>
    <xf numFmtId="169" fontId="6" fillId="0" borderId="7" xfId="26" applyNumberFormat="1" applyFont="1" applyFill="1" applyBorder="1" applyAlignment="1">
      <alignment horizontal="center" vertical="center" wrapText="1"/>
    </xf>
    <xf numFmtId="169" fontId="6" fillId="4" borderId="7" xfId="26" applyNumberFormat="1" applyFont="1" applyFill="1" applyBorder="1" applyAlignment="1">
      <alignment horizontal="center" vertical="center"/>
    </xf>
    <xf numFmtId="168" fontId="44" fillId="3" borderId="7" xfId="26" applyNumberFormat="1" applyFont="1" applyFill="1" applyBorder="1" applyAlignment="1">
      <alignment wrapText="1"/>
    </xf>
    <xf numFmtId="170" fontId="6" fillId="3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/>
    <xf numFmtId="0" fontId="6" fillId="3" borderId="7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right"/>
    </xf>
    <xf numFmtId="0" fontId="43" fillId="3" borderId="7" xfId="0" applyFont="1" applyFill="1" applyBorder="1" applyAlignment="1">
      <alignment horizontal="left" vertical="top" wrapText="1"/>
    </xf>
    <xf numFmtId="0" fontId="6" fillId="3" borderId="11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right"/>
    </xf>
    <xf numFmtId="169" fontId="6" fillId="3" borderId="11" xfId="26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/>
    </xf>
    <xf numFmtId="169" fontId="6" fillId="3" borderId="0" xfId="26" applyNumberFormat="1" applyFont="1" applyFill="1" applyAlignment="1">
      <alignment horizontal="center" vertical="center"/>
    </xf>
    <xf numFmtId="0" fontId="16" fillId="0" borderId="7" xfId="25" applyFont="1" applyBorder="1"/>
    <xf numFmtId="0" fontId="16" fillId="0" borderId="11" xfId="25" applyFont="1" applyBorder="1"/>
    <xf numFmtId="168" fontId="6" fillId="0" borderId="7" xfId="4" applyNumberFormat="1" applyFont="1" applyBorder="1" applyAlignment="1">
      <alignment horizontal="left" indent="1"/>
    </xf>
    <xf numFmtId="0" fontId="8" fillId="6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center" vertical="center" wrapText="1"/>
    </xf>
    <xf numFmtId="43" fontId="6" fillId="0" borderId="7" xfId="5" applyNumberFormat="1" applyFont="1" applyBorder="1" applyAlignment="1">
      <alignment horizontal="center" vertical="center"/>
    </xf>
    <xf numFmtId="0" fontId="44" fillId="0" borderId="0" xfId="3" applyFont="1"/>
    <xf numFmtId="0" fontId="7" fillId="0" borderId="0" xfId="28" applyFont="1" applyAlignment="1">
      <alignment horizontal="left"/>
    </xf>
    <xf numFmtId="0" fontId="6" fillId="0" borderId="0" xfId="29" applyFont="1"/>
    <xf numFmtId="0" fontId="11" fillId="0" borderId="0" xfId="28" applyFont="1" applyAlignment="1">
      <alignment vertical="center"/>
    </xf>
    <xf numFmtId="0" fontId="8" fillId="0" borderId="0" xfId="29" applyFont="1"/>
    <xf numFmtId="0" fontId="11" fillId="0" borderId="0" xfId="28" applyFont="1" applyAlignment="1">
      <alignment horizontal="left"/>
    </xf>
    <xf numFmtId="0" fontId="11" fillId="0" borderId="0" xfId="28" applyFont="1"/>
    <xf numFmtId="0" fontId="8" fillId="0" borderId="0" xfId="29" applyFont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 wrapText="1"/>
    </xf>
    <xf numFmtId="49" fontId="17" fillId="0" borderId="0" xfId="0" applyNumberFormat="1" applyFont="1" applyAlignment="1">
      <alignment horizontal="center" wrapText="1"/>
    </xf>
    <xf numFmtId="2" fontId="17" fillId="0" borderId="0" xfId="0" applyNumberFormat="1" applyFont="1" applyAlignment="1">
      <alignment horizontal="center" wrapText="1"/>
    </xf>
    <xf numFmtId="49" fontId="16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center" wrapText="1"/>
    </xf>
    <xf numFmtId="2" fontId="16" fillId="0" borderId="0" xfId="0" applyNumberFormat="1" applyFont="1" applyAlignment="1">
      <alignment horizontal="center" wrapText="1"/>
    </xf>
    <xf numFmtId="0" fontId="6" fillId="0" borderId="0" xfId="29" applyFont="1" applyAlignment="1">
      <alignment horizontal="center" vertical="center" wrapText="1"/>
    </xf>
    <xf numFmtId="0" fontId="11" fillId="0" borderId="0" xfId="29" applyFont="1" applyAlignment="1">
      <alignment horizontal="righ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wrapText="1"/>
    </xf>
    <xf numFmtId="0" fontId="13" fillId="0" borderId="3" xfId="12" applyFont="1" applyBorder="1" applyAlignment="1">
      <alignment horizontal="center" vertical="top" wrapText="1"/>
    </xf>
    <xf numFmtId="0" fontId="13" fillId="0" borderId="3" xfId="13" applyFont="1" applyBorder="1" applyAlignment="1">
      <alignment horizontal="center" vertical="top" wrapText="1"/>
    </xf>
    <xf numFmtId="167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8" fontId="6" fillId="0" borderId="2" xfId="10" applyNumberFormat="1" applyFont="1" applyBorder="1" applyAlignment="1">
      <alignment horizontal="center" vertical="center" wrapText="1"/>
    </xf>
    <xf numFmtId="168" fontId="6" fillId="0" borderId="0" xfId="10" applyNumberFormat="1" applyFont="1" applyBorder="1" applyAlignment="1">
      <alignment horizontal="center" vertical="center" wrapText="1"/>
    </xf>
    <xf numFmtId="168" fontId="6" fillId="0" borderId="0" xfId="10" applyNumberFormat="1" applyFont="1" applyBorder="1" applyAlignment="1">
      <alignment horizontal="center" vertical="center"/>
    </xf>
    <xf numFmtId="168" fontId="6" fillId="0" borderId="1" xfId="10" applyNumberFormat="1" applyFont="1" applyBorder="1" applyAlignment="1">
      <alignment horizontal="center" vertical="center"/>
    </xf>
    <xf numFmtId="0" fontId="4" fillId="0" borderId="0" xfId="22" applyFont="1" applyAlignment="1">
      <alignment vertical="center" wrapText="1"/>
    </xf>
    <xf numFmtId="0" fontId="8" fillId="0" borderId="2" xfId="23" applyFont="1" applyBorder="1"/>
    <xf numFmtId="0" fontId="6" fillId="0" borderId="2" xfId="23" applyFont="1" applyBorder="1" applyAlignment="1">
      <alignment vertical="center" wrapText="1"/>
    </xf>
    <xf numFmtId="0" fontId="50" fillId="0" borderId="0" xfId="22" applyFont="1"/>
    <xf numFmtId="165" fontId="8" fillId="0" borderId="0" xfId="30" applyNumberFormat="1" applyFont="1" applyFill="1" applyAlignment="1">
      <alignment horizontal="right" vertical="center"/>
    </xf>
    <xf numFmtId="165" fontId="6" fillId="0" borderId="0" xfId="30" applyNumberFormat="1" applyFont="1" applyFill="1" applyAlignment="1">
      <alignment horizontal="right" vertical="center"/>
    </xf>
    <xf numFmtId="43" fontId="6" fillId="0" borderId="0" xfId="30" applyFont="1"/>
    <xf numFmtId="0" fontId="6" fillId="3" borderId="7" xfId="0" applyFont="1" applyFill="1" applyBorder="1" applyAlignment="1">
      <alignment horizontal="left" vertical="center" wrapText="1" indent="2"/>
    </xf>
    <xf numFmtId="0" fontId="16" fillId="0" borderId="7" xfId="0" applyFont="1" applyBorder="1" applyAlignment="1">
      <alignment horizontal="left" indent="2"/>
    </xf>
    <xf numFmtId="0" fontId="6" fillId="0" borderId="7" xfId="0" applyFont="1" applyBorder="1" applyAlignment="1">
      <alignment horizontal="left" vertical="center" wrapText="1" indent="2"/>
    </xf>
    <xf numFmtId="2" fontId="6" fillId="0" borderId="7" xfId="0" quotePrefix="1" applyNumberFormat="1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left" indent="2"/>
    </xf>
    <xf numFmtId="49" fontId="16" fillId="0" borderId="7" xfId="0" applyNumberFormat="1" applyFont="1" applyBorder="1" applyAlignment="1">
      <alignment horizontal="left" wrapText="1" indent="2"/>
    </xf>
    <xf numFmtId="164" fontId="17" fillId="0" borderId="0" xfId="0" applyNumberFormat="1" applyFont="1"/>
    <xf numFmtId="0" fontId="16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43" fontId="6" fillId="3" borderId="7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169" fontId="6" fillId="3" borderId="7" xfId="30" applyNumberFormat="1" applyFont="1" applyFill="1" applyBorder="1" applyAlignment="1">
      <alignment horizontal="center" vertical="center" wrapText="1"/>
    </xf>
    <xf numFmtId="168" fontId="6" fillId="3" borderId="7" xfId="30" applyNumberFormat="1" applyFont="1" applyFill="1" applyBorder="1" applyAlignment="1">
      <alignment horizontal="center" vertical="center" wrapText="1"/>
    </xf>
    <xf numFmtId="168" fontId="6" fillId="6" borderId="7" xfId="30" applyNumberFormat="1" applyFont="1" applyFill="1" applyBorder="1" applyAlignment="1">
      <alignment horizontal="center" vertical="center" wrapText="1"/>
    </xf>
    <xf numFmtId="43" fontId="6" fillId="3" borderId="7" xfId="30" applyFont="1" applyFill="1" applyBorder="1" applyAlignment="1">
      <alignment horizontal="center" vertical="center" wrapText="1"/>
    </xf>
    <xf numFmtId="43" fontId="6" fillId="6" borderId="7" xfId="30" applyFont="1" applyFill="1" applyBorder="1" applyAlignment="1">
      <alignment horizontal="center" vertical="center" wrapText="1"/>
    </xf>
    <xf numFmtId="3" fontId="6" fillId="0" borderId="0" xfId="5" applyNumberFormat="1" applyFont="1" applyAlignment="1">
      <alignment horizontal="right" vertical="center"/>
    </xf>
    <xf numFmtId="3" fontId="8" fillId="0" borderId="0" xfId="5" applyNumberFormat="1" applyFont="1" applyAlignment="1">
      <alignment horizontal="right" vertical="center"/>
    </xf>
    <xf numFmtId="3" fontId="6" fillId="0" borderId="0" xfId="6" applyNumberFormat="1" applyFont="1" applyAlignment="1">
      <alignment horizontal="right" vertical="center" wrapText="1"/>
    </xf>
    <xf numFmtId="3" fontId="6" fillId="0" borderId="0" xfId="4" applyNumberFormat="1" applyFont="1" applyFill="1" applyAlignment="1">
      <alignment horizontal="right" vertical="center"/>
    </xf>
    <xf numFmtId="3" fontId="6" fillId="0" borderId="0" xfId="5" applyNumberFormat="1" applyFont="1" applyAlignment="1">
      <alignment horizontal="right" vertical="center" wrapText="1"/>
    </xf>
    <xf numFmtId="3" fontId="8" fillId="0" borderId="0" xfId="5" applyNumberFormat="1" applyFont="1" applyAlignment="1">
      <alignment horizontal="right" vertical="center" wrapText="1"/>
    </xf>
    <xf numFmtId="3" fontId="8" fillId="0" borderId="0" xfId="4" applyNumberFormat="1" applyFont="1" applyFill="1" applyAlignment="1">
      <alignment horizontal="right" vertical="center"/>
    </xf>
    <xf numFmtId="43" fontId="6" fillId="0" borderId="0" xfId="5" applyNumberFormat="1" applyFont="1" applyAlignment="1">
      <alignment horizontal="right" vertical="center"/>
    </xf>
    <xf numFmtId="43" fontId="8" fillId="0" borderId="0" xfId="5" applyNumberFormat="1" applyFont="1" applyAlignment="1">
      <alignment horizontal="right" vertical="center"/>
    </xf>
    <xf numFmtId="0" fontId="7" fillId="0" borderId="0" xfId="2" applyFont="1"/>
    <xf numFmtId="4" fontId="8" fillId="0" borderId="0" xfId="2" applyNumberFormat="1" applyFont="1"/>
    <xf numFmtId="0" fontId="6" fillId="0" borderId="0" xfId="17" applyFont="1" applyAlignment="1">
      <alignment horizontal="left" vertical="center" wrapText="1" indent="1"/>
    </xf>
    <xf numFmtId="0" fontId="16" fillId="0" borderId="0" xfId="3" applyFont="1" applyAlignment="1">
      <alignment horizontal="left" vertical="center" wrapText="1" indent="1"/>
    </xf>
    <xf numFmtId="43" fontId="17" fillId="0" borderId="7" xfId="26" applyFont="1" applyBorder="1"/>
    <xf numFmtId="0" fontId="8" fillId="3" borderId="7" xfId="0" applyFont="1" applyFill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43" fontId="6" fillId="3" borderId="7" xfId="31" applyFont="1" applyFill="1" applyBorder="1" applyAlignment="1">
      <alignment horizontal="center" vertical="center" wrapText="1"/>
    </xf>
    <xf numFmtId="0" fontId="6" fillId="3" borderId="0" xfId="32" applyFont="1" applyFill="1"/>
    <xf numFmtId="0" fontId="8" fillId="3" borderId="10" xfId="32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6" fillId="3" borderId="9" xfId="32" applyFont="1" applyFill="1" applyBorder="1"/>
    <xf numFmtId="0" fontId="6" fillId="3" borderId="10" xfId="32" applyFont="1" applyFill="1" applyBorder="1"/>
    <xf numFmtId="0" fontId="8" fillId="6" borderId="8" xfId="32" applyFont="1" applyFill="1" applyBorder="1" applyAlignment="1">
      <alignment vertical="center" wrapText="1"/>
    </xf>
    <xf numFmtId="0" fontId="6" fillId="6" borderId="8" xfId="32" applyFont="1" applyFill="1" applyBorder="1" applyAlignment="1">
      <alignment vertical="center" wrapText="1"/>
    </xf>
    <xf numFmtId="0" fontId="6" fillId="6" borderId="8" xfId="32" applyFont="1" applyFill="1" applyBorder="1" applyAlignment="1">
      <alignment horizontal="center" vertical="center" wrapText="1"/>
    </xf>
    <xf numFmtId="0" fontId="8" fillId="3" borderId="7" xfId="32" applyFont="1" applyFill="1" applyBorder="1" applyAlignment="1">
      <alignment wrapText="1"/>
    </xf>
    <xf numFmtId="0" fontId="6" fillId="3" borderId="7" xfId="32" applyFont="1" applyFill="1" applyBorder="1" applyAlignment="1">
      <alignment wrapText="1"/>
    </xf>
    <xf numFmtId="0" fontId="6" fillId="3" borderId="7" xfId="32" applyFont="1" applyFill="1" applyBorder="1" applyAlignment="1">
      <alignment horizontal="center" vertical="center" wrapText="1"/>
    </xf>
    <xf numFmtId="168" fontId="6" fillId="3" borderId="7" xfId="31" applyNumberFormat="1" applyFont="1" applyFill="1" applyBorder="1" applyAlignment="1">
      <alignment horizontal="center" vertical="center" wrapText="1"/>
    </xf>
    <xf numFmtId="0" fontId="6" fillId="0" borderId="7" xfId="32" applyFont="1" applyBorder="1" applyAlignment="1">
      <alignment horizontal="left" vertical="center" wrapText="1" indent="2"/>
    </xf>
    <xf numFmtId="169" fontId="6" fillId="3" borderId="7" xfId="31" applyNumberFormat="1" applyFont="1" applyFill="1" applyBorder="1" applyAlignment="1">
      <alignment horizontal="center" vertical="center" wrapText="1"/>
    </xf>
    <xf numFmtId="2" fontId="6" fillId="0" borderId="7" xfId="32" quotePrefix="1" applyNumberFormat="1" applyFont="1" applyBorder="1" applyAlignment="1">
      <alignment horizontal="left" vertical="center" wrapText="1" indent="2"/>
    </xf>
    <xf numFmtId="0" fontId="6" fillId="3" borderId="7" xfId="32" applyFont="1" applyFill="1" applyBorder="1" applyAlignment="1">
      <alignment horizontal="left" wrapText="1" indent="2"/>
    </xf>
    <xf numFmtId="0" fontId="6" fillId="0" borderId="7" xfId="32" applyFont="1" applyBorder="1" applyAlignment="1">
      <alignment horizontal="left" indent="2"/>
    </xf>
    <xf numFmtId="49" fontId="16" fillId="0" borderId="7" xfId="32" applyNumberFormat="1" applyFont="1" applyBorder="1" applyAlignment="1">
      <alignment horizontal="left" wrapText="1" indent="2"/>
    </xf>
    <xf numFmtId="0" fontId="6" fillId="3" borderId="7" xfId="32" applyFont="1" applyFill="1" applyBorder="1" applyAlignment="1">
      <alignment horizontal="left" wrapText="1" indent="1"/>
    </xf>
    <xf numFmtId="49" fontId="17" fillId="0" borderId="7" xfId="32" applyNumberFormat="1" applyFont="1" applyBorder="1" applyAlignment="1">
      <alignment horizontal="left" wrapText="1"/>
    </xf>
    <xf numFmtId="0" fontId="8" fillId="0" borderId="7" xfId="32" applyFont="1" applyBorder="1" applyAlignment="1">
      <alignment vertical="center" wrapText="1"/>
    </xf>
    <xf numFmtId="0" fontId="6" fillId="0" borderId="7" xfId="32" applyFont="1" applyBorder="1" applyAlignment="1">
      <alignment vertical="center" wrapText="1"/>
    </xf>
    <xf numFmtId="43" fontId="6" fillId="0" borderId="0" xfId="32" applyNumberFormat="1" applyFont="1"/>
    <xf numFmtId="0" fontId="6" fillId="0" borderId="0" xfId="32" applyFont="1"/>
    <xf numFmtId="168" fontId="6" fillId="0" borderId="7" xfId="33" applyNumberFormat="1" applyFont="1" applyBorder="1" applyAlignment="1">
      <alignment horizontal="left" indent="1"/>
    </xf>
    <xf numFmtId="0" fontId="6" fillId="3" borderId="7" xfId="32" quotePrefix="1" applyFont="1" applyFill="1" applyBorder="1" applyAlignment="1">
      <alignment horizontal="center" vertical="center" wrapText="1"/>
    </xf>
    <xf numFmtId="0" fontId="6" fillId="3" borderId="7" xfId="32" applyFont="1" applyFill="1" applyBorder="1" applyAlignment="1">
      <alignment horizontal="left" vertical="center" wrapText="1"/>
    </xf>
    <xf numFmtId="0" fontId="8" fillId="3" borderId="7" xfId="32" applyFont="1" applyFill="1" applyBorder="1" applyAlignment="1">
      <alignment horizontal="left" vertical="center" wrapText="1"/>
    </xf>
    <xf numFmtId="0" fontId="8" fillId="3" borderId="0" xfId="32" applyFont="1" applyFill="1"/>
    <xf numFmtId="0" fontId="8" fillId="6" borderId="7" xfId="32" applyFont="1" applyFill="1" applyBorder="1" applyAlignment="1">
      <alignment vertical="center" wrapText="1"/>
    </xf>
    <xf numFmtId="0" fontId="8" fillId="6" borderId="7" xfId="32" applyFont="1" applyFill="1" applyBorder="1" applyAlignment="1">
      <alignment horizontal="left" vertical="center" wrapText="1"/>
    </xf>
    <xf numFmtId="0" fontId="8" fillId="6" borderId="7" xfId="32" applyFont="1" applyFill="1" applyBorder="1" applyAlignment="1">
      <alignment horizontal="center" vertical="center" wrapText="1"/>
    </xf>
    <xf numFmtId="168" fontId="6" fillId="6" borderId="7" xfId="31" applyNumberFormat="1" applyFont="1" applyFill="1" applyBorder="1" applyAlignment="1">
      <alignment horizontal="center" vertical="center" wrapText="1"/>
    </xf>
    <xf numFmtId="43" fontId="6" fillId="6" borderId="7" xfId="31" applyFont="1" applyFill="1" applyBorder="1" applyAlignment="1">
      <alignment horizontal="center" vertical="center" wrapText="1"/>
    </xf>
    <xf numFmtId="168" fontId="6" fillId="0" borderId="7" xfId="31" applyNumberFormat="1" applyFont="1" applyFill="1" applyBorder="1" applyAlignment="1">
      <alignment horizontal="center" vertical="center" wrapText="1"/>
    </xf>
    <xf numFmtId="168" fontId="44" fillId="0" borderId="0" xfId="32" applyNumberFormat="1" applyFont="1" applyAlignment="1">
      <alignment horizontal="left"/>
    </xf>
    <xf numFmtId="0" fontId="8" fillId="3" borderId="7" xfId="32" applyFont="1" applyFill="1" applyBorder="1" applyAlignment="1">
      <alignment horizontal="center" vertical="center" wrapText="1"/>
    </xf>
    <xf numFmtId="0" fontId="6" fillId="3" borderId="7" xfId="32" applyFont="1" applyFill="1" applyBorder="1" applyAlignment="1">
      <alignment horizontal="left" vertical="center"/>
    </xf>
    <xf numFmtId="0" fontId="6" fillId="3" borderId="7" xfId="32" applyFont="1" applyFill="1" applyBorder="1" applyAlignment="1">
      <alignment horizontal="left" wrapText="1"/>
    </xf>
    <xf numFmtId="0" fontId="8" fillId="3" borderId="7" xfId="32" applyFont="1" applyFill="1" applyBorder="1"/>
    <xf numFmtId="0" fontId="44" fillId="3" borderId="0" xfId="32" applyFont="1" applyFill="1"/>
    <xf numFmtId="0" fontId="11" fillId="3" borderId="7" xfId="32" applyFont="1" applyFill="1" applyBorder="1"/>
    <xf numFmtId="0" fontId="11" fillId="3" borderId="7" xfId="32" applyFont="1" applyFill="1" applyBorder="1" applyAlignment="1">
      <alignment horizontal="center" vertical="center"/>
    </xf>
    <xf numFmtId="0" fontId="6" fillId="3" borderId="7" xfId="32" applyFont="1" applyFill="1" applyBorder="1" applyAlignment="1">
      <alignment horizontal="left" vertical="center" wrapText="1" indent="2"/>
    </xf>
    <xf numFmtId="0" fontId="6" fillId="3" borderId="7" xfId="32" applyFont="1" applyFill="1" applyBorder="1" applyAlignment="1">
      <alignment vertical="center" wrapText="1"/>
    </xf>
    <xf numFmtId="0" fontId="16" fillId="0" borderId="7" xfId="32" applyFont="1" applyBorder="1" applyAlignment="1">
      <alignment horizontal="left" indent="2"/>
    </xf>
    <xf numFmtId="0" fontId="8" fillId="3" borderId="7" xfId="32" applyFont="1" applyFill="1" applyBorder="1" applyAlignment="1">
      <alignment horizontal="center" vertical="center"/>
    </xf>
    <xf numFmtId="0" fontId="8" fillId="0" borderId="7" xfId="32" applyFont="1" applyBorder="1"/>
    <xf numFmtId="0" fontId="8" fillId="3" borderId="11" xfId="32" applyFont="1" applyFill="1" applyBorder="1" applyAlignment="1">
      <alignment wrapText="1"/>
    </xf>
    <xf numFmtId="0" fontId="6" fillId="3" borderId="11" xfId="32" applyFont="1" applyFill="1" applyBorder="1" applyAlignment="1">
      <alignment wrapText="1"/>
    </xf>
    <xf numFmtId="0" fontId="44" fillId="3" borderId="11" xfId="32" applyFont="1" applyFill="1" applyBorder="1" applyAlignment="1">
      <alignment horizontal="center" vertical="center" wrapText="1"/>
    </xf>
    <xf numFmtId="168" fontId="44" fillId="3" borderId="11" xfId="31" applyNumberFormat="1" applyFont="1" applyFill="1" applyBorder="1" applyAlignment="1">
      <alignment horizontal="center" vertical="center" wrapText="1"/>
    </xf>
    <xf numFmtId="43" fontId="44" fillId="3" borderId="11" xfId="31" applyFont="1" applyFill="1" applyBorder="1" applyAlignment="1">
      <alignment horizontal="center" vertical="center" wrapText="1"/>
    </xf>
    <xf numFmtId="0" fontId="6" fillId="3" borderId="0" xfId="32" applyFont="1" applyFill="1" applyAlignment="1">
      <alignment horizontal="center" vertical="center"/>
    </xf>
    <xf numFmtId="0" fontId="6" fillId="3" borderId="0" xfId="32" applyFont="1" applyFill="1" applyAlignment="1">
      <alignment horizontal="right"/>
    </xf>
    <xf numFmtId="169" fontId="6" fillId="3" borderId="0" xfId="31" applyNumberFormat="1" applyFont="1" applyFill="1" applyAlignment="1">
      <alignment horizontal="center" vertical="center"/>
    </xf>
    <xf numFmtId="43" fontId="6" fillId="0" borderId="7" xfId="31" applyFont="1" applyFill="1" applyBorder="1" applyAlignment="1">
      <alignment horizontal="center" vertical="center" wrapText="1"/>
    </xf>
    <xf numFmtId="43" fontId="6" fillId="3" borderId="11" xfId="31" applyFont="1" applyFill="1" applyBorder="1" applyAlignment="1">
      <alignment horizontal="center" vertical="center" wrapText="1"/>
    </xf>
    <xf numFmtId="3" fontId="8" fillId="0" borderId="1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 wrapText="1"/>
    </xf>
    <xf numFmtId="3" fontId="6" fillId="6" borderId="8" xfId="32" applyNumberFormat="1" applyFont="1" applyFill="1" applyBorder="1" applyAlignment="1">
      <alignment horizontal="center" vertical="center" wrapText="1"/>
    </xf>
    <xf numFmtId="3" fontId="6" fillId="3" borderId="7" xfId="32" applyNumberFormat="1" applyFont="1" applyFill="1" applyBorder="1" applyAlignment="1">
      <alignment horizontal="center" vertical="center" wrapText="1"/>
    </xf>
    <xf numFmtId="3" fontId="6" fillId="6" borderId="7" xfId="32" applyNumberFormat="1" applyFont="1" applyFill="1" applyBorder="1" applyAlignment="1">
      <alignment horizontal="center" vertical="center" wrapText="1"/>
    </xf>
    <xf numFmtId="3" fontId="44" fillId="3" borderId="11" xfId="32" applyNumberFormat="1" applyFont="1" applyFill="1" applyBorder="1" applyAlignment="1">
      <alignment horizontal="center" vertical="center" wrapText="1"/>
    </xf>
    <xf numFmtId="3" fontId="6" fillId="3" borderId="0" xfId="32" applyNumberFormat="1" applyFont="1" applyFill="1" applyAlignment="1">
      <alignment horizontal="center" vertical="center"/>
    </xf>
    <xf numFmtId="3" fontId="6" fillId="3" borderId="0" xfId="32" applyNumberFormat="1" applyFont="1" applyFill="1" applyAlignment="1">
      <alignment horizontal="right"/>
    </xf>
    <xf numFmtId="171" fontId="6" fillId="3" borderId="0" xfId="32" applyNumberFormat="1" applyFont="1" applyFill="1"/>
    <xf numFmtId="0" fontId="4" fillId="3" borderId="0" xfId="32" applyFont="1" applyFill="1" applyAlignment="1">
      <alignment horizontal="center" vertical="center"/>
    </xf>
    <xf numFmtId="0" fontId="4" fillId="3" borderId="1" xfId="32" applyFont="1" applyFill="1" applyBorder="1" applyAlignment="1">
      <alignment horizontal="center" vertical="center"/>
    </xf>
    <xf numFmtId="0" fontId="8" fillId="3" borderId="10" xfId="32" applyFont="1" applyFill="1" applyBorder="1" applyAlignment="1">
      <alignment horizontal="center" vertical="center"/>
    </xf>
    <xf numFmtId="0" fontId="8" fillId="3" borderId="10" xfId="32" applyFont="1" applyFill="1" applyBorder="1" applyAlignment="1">
      <alignment horizontal="center" vertical="center" wrapText="1"/>
    </xf>
    <xf numFmtId="0" fontId="8" fillId="3" borderId="10" xfId="32" applyFont="1" applyFill="1" applyBorder="1" applyAlignment="1" applyProtection="1">
      <alignment horizontal="center" vertical="center" wrapText="1"/>
      <protection locked="0"/>
    </xf>
    <xf numFmtId="3" fontId="8" fillId="0" borderId="10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3" borderId="10" xfId="32" applyFont="1" applyFill="1" applyBorder="1" applyAlignment="1">
      <alignment horizontal="center"/>
    </xf>
    <xf numFmtId="0" fontId="8" fillId="0" borderId="10" xfId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1" applyFont="1" applyAlignment="1">
      <alignment horizontal="right"/>
    </xf>
    <xf numFmtId="0" fontId="4" fillId="0" borderId="0" xfId="11" applyFont="1" applyAlignment="1">
      <alignment horizontal="center" vertical="center" wrapText="1"/>
    </xf>
    <xf numFmtId="0" fontId="49" fillId="0" borderId="0" xfId="29" applyFont="1" applyAlignment="1">
      <alignment horizontal="center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1" fillId="0" borderId="1" xfId="29" applyFont="1" applyBorder="1" applyAlignment="1">
      <alignment horizontal="right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1" xfId="9" applyFont="1" applyBorder="1" applyAlignment="1">
      <alignment horizontal="right"/>
    </xf>
    <xf numFmtId="0" fontId="15" fillId="0" borderId="0" xfId="8" applyFont="1" applyAlignment="1">
      <alignment horizontal="center"/>
    </xf>
    <xf numFmtId="0" fontId="13" fillId="0" borderId="2" xfId="7" applyFont="1" applyBorder="1" applyAlignment="1">
      <alignment horizontal="center"/>
    </xf>
    <xf numFmtId="0" fontId="13" fillId="0" borderId="0" xfId="7" applyFont="1" applyAlignment="1">
      <alignment horizontal="center"/>
    </xf>
    <xf numFmtId="0" fontId="6" fillId="0" borderId="2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16" fillId="0" borderId="2" xfId="8" applyFont="1" applyBorder="1" applyAlignment="1">
      <alignment horizontal="center"/>
    </xf>
    <xf numFmtId="0" fontId="11" fillId="0" borderId="2" xfId="9" applyFont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 wrapText="1"/>
    </xf>
    <xf numFmtId="0" fontId="19" fillId="0" borderId="3" xfId="8" applyFont="1" applyBorder="1" applyAlignment="1">
      <alignment horizontal="center"/>
    </xf>
    <xf numFmtId="0" fontId="4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top"/>
    </xf>
    <xf numFmtId="0" fontId="6" fillId="0" borderId="0" xfId="3" applyFont="1" applyAlignment="1">
      <alignment horizontal="center" vertical="top"/>
    </xf>
    <xf numFmtId="49" fontId="6" fillId="0" borderId="3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0" fontId="4" fillId="0" borderId="0" xfId="18" applyFont="1" applyAlignment="1">
      <alignment horizontal="center" vertical="center" wrapText="1"/>
    </xf>
    <xf numFmtId="0" fontId="4" fillId="0" borderId="0" xfId="18" applyFont="1" applyAlignment="1">
      <alignment horizontal="center" vertical="center"/>
    </xf>
    <xf numFmtId="0" fontId="8" fillId="0" borderId="0" xfId="18" applyFont="1" applyAlignment="1">
      <alignment horizontal="center"/>
    </xf>
    <xf numFmtId="168" fontId="33" fillId="0" borderId="0" xfId="10" applyNumberFormat="1" applyFont="1" applyBorder="1" applyAlignment="1">
      <alignment horizontal="center"/>
    </xf>
    <xf numFmtId="0" fontId="8" fillId="0" borderId="0" xfId="18" applyFont="1" applyAlignment="1">
      <alignment horizontal="left"/>
    </xf>
    <xf numFmtId="0" fontId="7" fillId="0" borderId="1" xfId="18" applyFont="1" applyBorder="1" applyAlignment="1">
      <alignment horizontal="center"/>
    </xf>
    <xf numFmtId="0" fontId="6" fillId="0" borderId="2" xfId="9" applyFont="1" applyBorder="1" applyAlignment="1">
      <alignment horizontal="center" vertical="top" wrapText="1"/>
    </xf>
    <xf numFmtId="0" fontId="6" fillId="0" borderId="1" xfId="9" applyFont="1" applyBorder="1" applyAlignment="1">
      <alignment horizontal="center" vertical="top" wrapText="1"/>
    </xf>
    <xf numFmtId="0" fontId="8" fillId="0" borderId="0" xfId="1" applyFont="1" applyAlignment="1">
      <alignment horizontal="center" vertical="center" wrapText="1"/>
    </xf>
    <xf numFmtId="0" fontId="7" fillId="0" borderId="1" xfId="21" applyFont="1" applyBorder="1" applyAlignment="1">
      <alignment horizontal="right"/>
    </xf>
    <xf numFmtId="0" fontId="26" fillId="0" borderId="2" xfId="18" applyFont="1" applyBorder="1" applyAlignment="1">
      <alignment horizontal="center"/>
    </xf>
    <xf numFmtId="0" fontId="26" fillId="0" borderId="0" xfId="18" applyFont="1" applyAlignment="1">
      <alignment horizontal="center"/>
    </xf>
    <xf numFmtId="0" fontId="6" fillId="0" borderId="3" xfId="23" applyFont="1" applyBorder="1" applyAlignment="1">
      <alignment horizontal="center" vertical="top"/>
    </xf>
    <xf numFmtId="0" fontId="38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40" fillId="0" borderId="0" xfId="3" applyFont="1" applyAlignment="1">
      <alignment horizontal="left" vertical="center" wrapText="1"/>
    </xf>
    <xf numFmtId="0" fontId="41" fillId="0" borderId="0" xfId="3" applyFont="1" applyAlignment="1">
      <alignment horizontal="center"/>
    </xf>
    <xf numFmtId="0" fontId="42" fillId="0" borderId="1" xfId="3" applyFont="1" applyBorder="1" applyAlignment="1">
      <alignment horizontal="right"/>
    </xf>
    <xf numFmtId="0" fontId="17" fillId="0" borderId="0" xfId="25" applyFont="1" applyAlignment="1">
      <alignment horizontal="center" vertical="center"/>
    </xf>
    <xf numFmtId="0" fontId="43" fillId="0" borderId="2" xfId="3" applyFont="1" applyBorder="1" applyAlignment="1">
      <alignment horizontal="center" vertical="center" wrapText="1"/>
    </xf>
    <xf numFmtId="0" fontId="43" fillId="0" borderId="1" xfId="3" applyFont="1" applyBorder="1" applyAlignment="1">
      <alignment horizontal="center" vertical="center" wrapText="1"/>
    </xf>
    <xf numFmtId="43" fontId="21" fillId="0" borderId="0" xfId="30" applyFont="1"/>
    <xf numFmtId="0" fontId="6" fillId="0" borderId="2" xfId="23" applyFont="1" applyFill="1" applyBorder="1" applyAlignment="1">
      <alignment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</cellXfs>
  <cellStyles count="34">
    <cellStyle name="Comma" xfId="30" builtinId="3"/>
    <cellStyle name="Comma 2" xfId="4" xr:uid="{E2A7B41B-FF97-4AFA-9CD0-BB901B2EB8FD}"/>
    <cellStyle name="Comma 2 2" xfId="33" xr:uid="{AC46E78F-0359-4CAB-B770-46A0B36D043A}"/>
    <cellStyle name="Comma 3" xfId="10" xr:uid="{A60D7C41-AB24-48D4-9F56-46EAF17BC846}"/>
    <cellStyle name="Comma 4" xfId="26" xr:uid="{A1E76B52-CF2C-4C62-913E-ECD66F0D5F90}"/>
    <cellStyle name="Comma 4 2" xfId="31" xr:uid="{BCE85141-DD86-41EA-B46B-472FD0C2524B}"/>
    <cellStyle name="Normal" xfId="0" builtinId="0"/>
    <cellStyle name="Normal - Style1 3" xfId="21" xr:uid="{3BE4414A-CCCA-4DE4-98BB-0F5756C1B3D5}"/>
    <cellStyle name="Normal 10 2 2 2 19" xfId="25" xr:uid="{B29E13ED-A733-414D-AD84-402D50CFE275}"/>
    <cellStyle name="Normal 12 4" xfId="27" xr:uid="{DFABD719-2CED-449C-8BB7-1B550C2957B4}"/>
    <cellStyle name="Normal 156" xfId="29" xr:uid="{D3CA157F-889E-4317-B23F-86C05EAC7807}"/>
    <cellStyle name="Normal 2" xfId="2" xr:uid="{1E805B35-018F-4C7B-A0BB-8066D48CF157}"/>
    <cellStyle name="Normal 2 10" xfId="5" xr:uid="{FF4B6916-900A-46B4-AC39-4E7ED47C4055}"/>
    <cellStyle name="Normal 2 7 2" xfId="20" xr:uid="{FA9ADEDA-7B1B-491D-9741-F0AF694AFB18}"/>
    <cellStyle name="Normal 3" xfId="3" xr:uid="{90930AD6-8463-4CD6-834C-FB65AA899DEA}"/>
    <cellStyle name="Normal 3 2 2 2 2 10 2" xfId="8" xr:uid="{19063A10-15B9-4FE1-BAC9-893E094FBBBB}"/>
    <cellStyle name="Normal 4" xfId="32" xr:uid="{1E3D1E8D-CDA7-4B79-AA11-1AAD7A5A7807}"/>
    <cellStyle name="Normal_02NN" xfId="1" xr:uid="{485DA156-3C3D-47A7-980F-B3E82B6C304A}"/>
    <cellStyle name="Normal_03&amp;04CN" xfId="13" xr:uid="{4F3EFCDE-CE70-423E-B572-FDE3E145893E}"/>
    <cellStyle name="Normal_05XD 2" xfId="9" xr:uid="{A683A184-C01D-48B9-8831-EEECA87FA654}"/>
    <cellStyle name="Normal_05XD_Dautu(6-2011)" xfId="15" xr:uid="{D3B1E8D6-D32F-4206-AA48-5507FAA21AA8}"/>
    <cellStyle name="Normal_07gia" xfId="23" xr:uid="{ACEBFCDD-2027-4D93-850E-8C18F69E82C9}"/>
    <cellStyle name="Normal_08tmt3" xfId="18" xr:uid="{C73DC402-E41F-43E6-B804-A2573096689D}"/>
    <cellStyle name="Normal_Book2" xfId="24" xr:uid="{9D07D032-5311-4DA5-84EA-57F3B4D947CC}"/>
    <cellStyle name="Normal_Dau tu 2" xfId="14" xr:uid="{7DCCB1F0-A369-41D8-95B4-FE62C516F79A}"/>
    <cellStyle name="Normal_Gui Vu TH-Bao cao nhanh VDT 2006" xfId="16" xr:uid="{6C99974D-CA82-448A-BFEF-5E33FC240639}"/>
    <cellStyle name="Normal_Sheet1 2" xfId="6" xr:uid="{0B05A660-D295-4557-A0C0-048F9D8857A8}"/>
    <cellStyle name="Normal_Sheet5 2 2" xfId="17" xr:uid="{5E41C99D-D9D8-4938-9E34-8DC0B8290433}"/>
    <cellStyle name="Normal_solieu gdp 2" xfId="28" xr:uid="{04F7FD75-C128-4B5F-A745-380D926956E2}"/>
    <cellStyle name="Normal_SPT3-96" xfId="12" xr:uid="{F623EA8D-ABC2-4376-AA0F-0088C2DB4721}"/>
    <cellStyle name="Normal_SPT3-96_Van tai12.2010" xfId="19" xr:uid="{31C1A899-93D2-4E5F-897B-5A3EE44ACF5B}"/>
    <cellStyle name="Normal_Xl0000141" xfId="11" xr:uid="{7391E0C7-9073-45A4-A35E-8E4E8013D575}"/>
    <cellStyle name="Normal_Xl0000156" xfId="7" xr:uid="{AAB5A436-E2EC-4916-92F9-0076F0C84C8F}"/>
    <cellStyle name="Normal_Xl0000163" xfId="22" xr:uid="{F405EFF5-4240-475D-8FFE-D07ADA2BD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i\1.%20CHUY&#202;N%20M&#212;N\2024\1.T&#7893;ng%20h&#7907;p\B&#225;o%20c&#225;o%20KTXH\Thang%204\BC%20SK\So%20lieu%20KTXH%20thang%204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4.19.%20So%20lieu%20SKKT%20T4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&#224;nh\Bao%20cao%20Tong%20hop%20KTXH\Bao%20cao%20Tong%20hop%20nam%202021\So%20lieu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  <sheetName val="XXXXX_XX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Op"/>
      <sheetName val="chieud_x0005_"/>
      <sheetName val="Op mai 2_x000c_"/>
      <sheetName val="Cong ban 1,5„—_x0013_"/>
      <sheetName val="gia x"/>
      <sheetName val="⁋㌱Ա"/>
      <sheetName val="bÑi_x0003_"/>
      <sheetName val="_x000f_"/>
      <sheetName val="M pc_x0006_"/>
      <sheetName val="_x000c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 refreshError="1"/>
      <sheetData sheetId="463" refreshError="1"/>
      <sheetData sheetId="464"/>
      <sheetData sheetId="465" refreshError="1"/>
      <sheetData sheetId="466"/>
      <sheetData sheetId="467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/>
      <sheetData sheetId="484" refreshError="1"/>
      <sheetData sheetId="485"/>
      <sheetData sheetId="486"/>
      <sheetData sheetId="487"/>
      <sheetData sheetId="488" refreshError="1"/>
      <sheetData sheetId="489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/>
      <sheetData sheetId="799"/>
      <sheetData sheetId="800" refreshError="1"/>
      <sheetData sheetId="801" refreshError="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TCT thang"/>
      <sheetName val="Tongquan"/>
      <sheetName val="Trongtrot"/>
      <sheetName val="channuoi"/>
      <sheetName val="2.IIPthang"/>
      <sheetName val="3.SPCN thang"/>
      <sheetName val="tieu thu"/>
      <sheetName val="ton kh0"/>
      <sheetName val="4.Von NSNN thang"/>
      <sheetName val="15.Thu hút đầu tư"/>
      <sheetName val="6. Dang ky doanh nghiep"/>
      <sheetName val="7. Tong muc"/>
      <sheetName val="8.DTBL thang"/>
      <sheetName val="9.VT thang"/>
      <sheetName val="10.DTVT thang"/>
      <sheetName val="11.CPI"/>
      <sheetName val="12. Nhapkhau"/>
      <sheetName val="13.Xuatkhau"/>
      <sheetName val="14.Thu NSNN"/>
      <sheetName val="15.Chi NSNN"/>
      <sheetName val="16.NHNN"/>
      <sheetName val="Bao hiem"/>
      <sheetName val="17.XHMT"/>
    </sheetNames>
    <sheetDataSet>
      <sheetData sheetId="0">
        <row r="49">
          <cell r="E49">
            <v>9034310.5853110012</v>
          </cell>
        </row>
        <row r="96">
          <cell r="E96" t="str">
            <v>126.220</v>
          </cell>
        </row>
        <row r="106">
          <cell r="E106" t="str">
            <v>128.162</v>
          </cell>
        </row>
        <row r="121">
          <cell r="E121" t="str">
            <v>0,68</v>
          </cell>
        </row>
        <row r="155">
          <cell r="E155">
            <v>37245.25</v>
          </cell>
        </row>
        <row r="164">
          <cell r="D164">
            <v>10063.700000000001</v>
          </cell>
          <cell r="E164">
            <v>46568.17</v>
          </cell>
        </row>
        <row r="184">
          <cell r="D184">
            <v>187.8</v>
          </cell>
          <cell r="E184">
            <v>331.4</v>
          </cell>
        </row>
        <row r="187">
          <cell r="D187">
            <v>1916.8999999999999</v>
          </cell>
          <cell r="E187">
            <v>7650.9000000000005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Tongquan"/>
      <sheetName val="4"/>
      <sheetName val="5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7"/>
      <sheetName val="18"/>
      <sheetName val="19"/>
      <sheetName val="21"/>
      <sheetName val="22"/>
      <sheetName val="25"/>
      <sheetName val="26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>
            <v>1780499203.7466998</v>
          </cell>
        </row>
      </sheetData>
      <sheetData sheetId="19"/>
      <sheetData sheetId="20"/>
      <sheetData sheetId="21">
        <row r="9">
          <cell r="C9">
            <v>732.71600000000001</v>
          </cell>
          <cell r="E9">
            <v>1366.7539999999999</v>
          </cell>
          <cell r="G9">
            <v>45.539447319679503</v>
          </cell>
          <cell r="I9">
            <v>54.495556237814036</v>
          </cell>
        </row>
        <row r="14">
          <cell r="C14">
            <v>148.04300000000001</v>
          </cell>
          <cell r="E14">
            <v>215.03900000000002</v>
          </cell>
          <cell r="G14">
            <v>138.47360562201175</v>
          </cell>
          <cell r="I14">
            <v>140.61849788050827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Km282-Km_x0003_"/>
      <sheetName val="2.74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90C7-D16D-49AC-9713-958A0E276743}">
  <sheetPr>
    <pageSetUpPr fitToPage="1"/>
  </sheetPr>
  <dimension ref="A1:AP51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D4" sqref="D1:E1048576"/>
    </sheetView>
  </sheetViews>
  <sheetFormatPr defaultColWidth="9" defaultRowHeight="15.75"/>
  <cols>
    <col min="1" max="1" width="53.33203125" style="595" bestFit="1" customWidth="1"/>
    <col min="2" max="2" width="9.21875" style="595" hidden="1" customWidth="1"/>
    <col min="3" max="3" width="10.88671875" style="649" customWidth="1"/>
    <col min="4" max="4" width="9.6640625" style="660" hidden="1" customWidth="1"/>
    <col min="5" max="5" width="10.77734375" style="661" hidden="1" customWidth="1"/>
    <col min="6" max="6" width="10.109375" style="650" customWidth="1"/>
    <col min="7" max="7" width="10.109375" style="651" customWidth="1"/>
    <col min="8" max="8" width="10.21875" style="650" customWidth="1"/>
    <col min="9" max="9" width="11" style="650" customWidth="1"/>
    <col min="10" max="10" width="10.109375" style="650" customWidth="1"/>
    <col min="11" max="11" width="11.6640625" style="650" customWidth="1"/>
    <col min="12" max="12" width="12.44140625" style="595" hidden="1" customWidth="1"/>
    <col min="13" max="13" width="6.77734375" style="595" hidden="1" customWidth="1"/>
    <col min="14" max="15" width="0" style="595" hidden="1" customWidth="1"/>
    <col min="16" max="16" width="11.6640625" style="595" customWidth="1"/>
    <col min="17" max="16384" width="9" style="595"/>
  </cols>
  <sheetData>
    <row r="1" spans="1:42" ht="19.5" customHeight="1">
      <c r="A1" s="663" t="s">
        <v>627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</row>
    <row r="2" spans="1:42" ht="18.75" customHeight="1">
      <c r="A2" s="664" t="s">
        <v>628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</row>
    <row r="3" spans="1:42" ht="15.75" customHeight="1">
      <c r="A3" s="665" t="s">
        <v>629</v>
      </c>
      <c r="B3" s="666" t="s">
        <v>329</v>
      </c>
      <c r="C3" s="667" t="s">
        <v>330</v>
      </c>
      <c r="D3" s="668">
        <v>2023</v>
      </c>
      <c r="E3" s="668"/>
      <c r="F3" s="669">
        <v>2024</v>
      </c>
      <c r="G3" s="669"/>
      <c r="H3" s="669"/>
      <c r="I3" s="670" t="s">
        <v>603</v>
      </c>
      <c r="J3" s="670"/>
      <c r="K3" s="671" t="s">
        <v>630</v>
      </c>
      <c r="L3" s="671" t="s">
        <v>631</v>
      </c>
    </row>
    <row r="4" spans="1:42" s="600" customFormat="1" ht="30.75" customHeight="1">
      <c r="A4" s="665"/>
      <c r="B4" s="666"/>
      <c r="C4" s="667"/>
      <c r="D4" s="654" t="s">
        <v>331</v>
      </c>
      <c r="E4" s="655" t="s">
        <v>20</v>
      </c>
      <c r="F4" s="598" t="s">
        <v>602</v>
      </c>
      <c r="G4" s="597" t="s">
        <v>325</v>
      </c>
      <c r="H4" s="598" t="s">
        <v>20</v>
      </c>
      <c r="I4" s="598" t="s">
        <v>632</v>
      </c>
      <c r="J4" s="596" t="s">
        <v>18</v>
      </c>
      <c r="K4" s="671"/>
      <c r="L4" s="671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5"/>
      <c r="AB4" s="595"/>
      <c r="AC4" s="595"/>
      <c r="AD4" s="595"/>
      <c r="AE4" s="595"/>
      <c r="AF4" s="595"/>
      <c r="AG4" s="595"/>
      <c r="AH4" s="595"/>
      <c r="AI4" s="595"/>
      <c r="AJ4" s="595"/>
      <c r="AK4" s="595"/>
      <c r="AL4" s="595"/>
      <c r="AM4" s="595"/>
      <c r="AN4" s="595"/>
      <c r="AO4" s="595"/>
      <c r="AP4" s="599"/>
    </row>
    <row r="5" spans="1:42">
      <c r="A5" s="601" t="s">
        <v>480</v>
      </c>
      <c r="B5" s="602"/>
      <c r="C5" s="603"/>
      <c r="D5" s="656"/>
      <c r="E5" s="656"/>
      <c r="F5" s="603"/>
      <c r="G5" s="603"/>
      <c r="H5" s="603"/>
      <c r="I5" s="603"/>
      <c r="J5" s="603"/>
      <c r="K5" s="603"/>
      <c r="L5" s="603"/>
    </row>
    <row r="6" spans="1:42">
      <c r="A6" s="604" t="s">
        <v>380</v>
      </c>
      <c r="B6" s="605"/>
      <c r="C6" s="606"/>
      <c r="D6" s="657"/>
      <c r="E6" s="657"/>
      <c r="F6" s="607"/>
      <c r="G6" s="607"/>
      <c r="H6" s="607"/>
      <c r="I6" s="607"/>
      <c r="J6" s="594"/>
      <c r="K6" s="594"/>
      <c r="L6" s="594"/>
      <c r="M6" s="595" t="s">
        <v>633</v>
      </c>
    </row>
    <row r="7" spans="1:42">
      <c r="A7" s="608" t="s">
        <v>557</v>
      </c>
      <c r="B7" s="605" t="s">
        <v>384</v>
      </c>
      <c r="C7" s="606" t="s">
        <v>10</v>
      </c>
      <c r="D7" s="657">
        <f>'[10]HTCT thang'!D155</f>
        <v>0</v>
      </c>
      <c r="E7" s="657">
        <f>'[10]HTCT thang'!E155</f>
        <v>37245.25</v>
      </c>
      <c r="F7" s="609">
        <v>0</v>
      </c>
      <c r="G7" s="609">
        <v>0</v>
      </c>
      <c r="H7" s="609">
        <v>37635.15</v>
      </c>
      <c r="I7" s="607">
        <v>0</v>
      </c>
      <c r="J7" s="594">
        <v>0</v>
      </c>
      <c r="K7" s="594">
        <v>98.964000409191939</v>
      </c>
      <c r="L7" s="594"/>
    </row>
    <row r="8" spans="1:42">
      <c r="A8" s="610" t="s">
        <v>558</v>
      </c>
      <c r="B8" s="604" t="s">
        <v>397</v>
      </c>
      <c r="C8" s="525" t="s">
        <v>22</v>
      </c>
      <c r="D8" s="657">
        <f>'[10]HTCT thang'!D164</f>
        <v>10063.700000000001</v>
      </c>
      <c r="E8" s="657">
        <f>'[10]HTCT thang'!E164</f>
        <v>46568.17</v>
      </c>
      <c r="F8" s="609">
        <v>0</v>
      </c>
      <c r="G8" s="609">
        <v>10272.799999999999</v>
      </c>
      <c r="H8" s="609">
        <v>47508.5</v>
      </c>
      <c r="I8" s="607">
        <v>0</v>
      </c>
      <c r="J8" s="594">
        <v>102.07776463924799</v>
      </c>
      <c r="K8" s="594">
        <v>102.01925478282699</v>
      </c>
      <c r="L8" s="594"/>
    </row>
    <row r="9" spans="1:42">
      <c r="A9" s="611" t="s">
        <v>399</v>
      </c>
      <c r="B9" s="605" t="s">
        <v>400</v>
      </c>
      <c r="C9" s="606" t="s">
        <v>10</v>
      </c>
      <c r="D9" s="657">
        <f>'[10]HTCT thang'!D184</f>
        <v>187.8</v>
      </c>
      <c r="E9" s="657">
        <f>'[10]HTCT thang'!E184</f>
        <v>331.4</v>
      </c>
      <c r="F9" s="609">
        <v>0</v>
      </c>
      <c r="G9" s="609">
        <v>163.6</v>
      </c>
      <c r="H9" s="609">
        <v>329.90999999999997</v>
      </c>
      <c r="I9" s="607">
        <v>0</v>
      </c>
      <c r="J9" s="594">
        <v>87.113951011714576</v>
      </c>
      <c r="K9" s="594">
        <v>99.550392275196145</v>
      </c>
      <c r="L9" s="594"/>
    </row>
    <row r="10" spans="1:42">
      <c r="A10" s="611" t="s">
        <v>559</v>
      </c>
      <c r="B10" s="605" t="s">
        <v>405</v>
      </c>
      <c r="C10" s="606" t="s">
        <v>22</v>
      </c>
      <c r="D10" s="657">
        <f>'[10]HTCT thang'!D187</f>
        <v>1916.8999999999999</v>
      </c>
      <c r="E10" s="657">
        <f>'[10]HTCT thang'!E187</f>
        <v>7650.9000000000005</v>
      </c>
      <c r="F10" s="609">
        <v>0</v>
      </c>
      <c r="G10" s="609">
        <v>1982.4827</v>
      </c>
      <c r="H10" s="609">
        <v>7890.1526999999996</v>
      </c>
      <c r="I10" s="607">
        <v>0</v>
      </c>
      <c r="J10" s="594">
        <v>103.42128958213785</v>
      </c>
      <c r="K10" s="594">
        <v>103.12711837823001</v>
      </c>
      <c r="L10" s="594"/>
    </row>
    <row r="11" spans="1:42">
      <c r="A11" s="604" t="s">
        <v>634</v>
      </c>
      <c r="B11" s="605" t="s">
        <v>413</v>
      </c>
      <c r="C11" s="606" t="s">
        <v>68</v>
      </c>
      <c r="D11" s="657">
        <f>'[10]HTCT thang'!D197</f>
        <v>0</v>
      </c>
      <c r="E11" s="657">
        <f>'[10]HTCT thang'!E197</f>
        <v>0</v>
      </c>
      <c r="F11" s="594">
        <v>100.49</v>
      </c>
      <c r="G11" s="594">
        <v>116.61</v>
      </c>
      <c r="H11" s="594">
        <v>110.39</v>
      </c>
      <c r="I11" s="594">
        <v>117.62</v>
      </c>
      <c r="J11" s="594">
        <v>0</v>
      </c>
      <c r="K11" s="594">
        <v>0</v>
      </c>
      <c r="L11" s="594"/>
      <c r="M11" s="595" t="s">
        <v>635</v>
      </c>
    </row>
    <row r="12" spans="1:42">
      <c r="A12" s="604" t="s">
        <v>636</v>
      </c>
      <c r="B12" s="605"/>
      <c r="C12" s="606"/>
      <c r="D12" s="657"/>
      <c r="E12" s="657"/>
      <c r="F12" s="594"/>
      <c r="G12" s="594"/>
      <c r="H12" s="594"/>
      <c r="I12" s="594"/>
      <c r="J12" s="594"/>
      <c r="K12" s="594"/>
      <c r="L12" s="594"/>
    </row>
    <row r="13" spans="1:42">
      <c r="A13" s="612" t="s">
        <v>70</v>
      </c>
      <c r="B13" s="605"/>
      <c r="C13" s="606" t="s">
        <v>45</v>
      </c>
      <c r="D13" s="657">
        <f>'[10]HTCT thang'!D198</f>
        <v>0</v>
      </c>
      <c r="E13" s="657">
        <f>'[10]HTCT thang'!E198</f>
        <v>0</v>
      </c>
      <c r="F13" s="594">
        <v>101.56</v>
      </c>
      <c r="G13" s="594">
        <v>100</v>
      </c>
      <c r="H13" s="594">
        <v>99.55</v>
      </c>
      <c r="I13" s="594">
        <v>112.9</v>
      </c>
      <c r="J13" s="594">
        <v>0</v>
      </c>
      <c r="K13" s="594">
        <v>0</v>
      </c>
      <c r="L13" s="594"/>
    </row>
    <row r="14" spans="1:42">
      <c r="A14" s="613" t="s">
        <v>72</v>
      </c>
      <c r="B14" s="614"/>
      <c r="C14" s="606" t="s">
        <v>45</v>
      </c>
      <c r="D14" s="657">
        <f>'[10]HTCT thang'!D200</f>
        <v>0</v>
      </c>
      <c r="E14" s="657">
        <f>'[10]HTCT thang'!E200</f>
        <v>0</v>
      </c>
      <c r="F14" s="594">
        <v>100.44</v>
      </c>
      <c r="G14" s="594">
        <v>116.71</v>
      </c>
      <c r="H14" s="594">
        <v>110.5</v>
      </c>
      <c r="I14" s="594">
        <v>117.86</v>
      </c>
      <c r="J14" s="594">
        <v>0</v>
      </c>
      <c r="K14" s="594">
        <v>0</v>
      </c>
      <c r="L14" s="594"/>
    </row>
    <row r="15" spans="1:42" ht="31.5">
      <c r="A15" s="613" t="s">
        <v>94</v>
      </c>
      <c r="B15" s="605"/>
      <c r="C15" s="606" t="s">
        <v>45</v>
      </c>
      <c r="D15" s="657">
        <f>'[10]HTCT thang'!D222</f>
        <v>0</v>
      </c>
      <c r="E15" s="657">
        <f>'[10]HTCT thang'!E222</f>
        <v>0</v>
      </c>
      <c r="F15" s="594">
        <v>106.92</v>
      </c>
      <c r="G15" s="594">
        <v>105.65</v>
      </c>
      <c r="H15" s="594">
        <v>103.12</v>
      </c>
      <c r="I15" s="594">
        <v>100.26</v>
      </c>
      <c r="J15" s="594">
        <v>0</v>
      </c>
      <c r="K15" s="594">
        <v>0</v>
      </c>
      <c r="L15" s="594"/>
    </row>
    <row r="16" spans="1:42">
      <c r="A16" s="613" t="s">
        <v>95</v>
      </c>
      <c r="B16" s="605"/>
      <c r="C16" s="606" t="s">
        <v>45</v>
      </c>
      <c r="D16" s="657">
        <f>'[10]HTCT thang'!D224</f>
        <v>0</v>
      </c>
      <c r="E16" s="657">
        <f>'[10]HTCT thang'!E224</f>
        <v>0</v>
      </c>
      <c r="F16" s="594">
        <v>103.56</v>
      </c>
      <c r="G16" s="594">
        <v>108</v>
      </c>
      <c r="H16" s="594">
        <v>99.25</v>
      </c>
      <c r="I16" s="594">
        <v>93.23</v>
      </c>
      <c r="J16" s="594">
        <v>0</v>
      </c>
      <c r="K16" s="594">
        <v>0</v>
      </c>
      <c r="L16" s="594"/>
    </row>
    <row r="17" spans="1:16">
      <c r="A17" s="615" t="s">
        <v>624</v>
      </c>
      <c r="B17" s="605"/>
      <c r="C17" s="606" t="s">
        <v>68</v>
      </c>
      <c r="D17" s="657"/>
      <c r="E17" s="657"/>
      <c r="F17" s="609"/>
      <c r="G17" s="609"/>
      <c r="H17" s="609"/>
      <c r="I17" s="594">
        <v>99.69</v>
      </c>
      <c r="J17" s="594">
        <v>107.61</v>
      </c>
      <c r="K17" s="594"/>
      <c r="L17" s="594"/>
      <c r="M17" s="595" t="s">
        <v>637</v>
      </c>
    </row>
    <row r="18" spans="1:16">
      <c r="A18" s="615" t="s">
        <v>625</v>
      </c>
      <c r="B18" s="605"/>
      <c r="C18" s="606" t="s">
        <v>68</v>
      </c>
      <c r="D18" s="657"/>
      <c r="E18" s="657"/>
      <c r="F18" s="609"/>
      <c r="G18" s="609"/>
      <c r="H18" s="609"/>
      <c r="I18" s="594">
        <v>101.96</v>
      </c>
      <c r="J18" s="594">
        <v>98.44</v>
      </c>
      <c r="K18" s="594">
        <v>98.07</v>
      </c>
      <c r="L18" s="594"/>
      <c r="M18" s="595" t="s">
        <v>638</v>
      </c>
    </row>
    <row r="19" spans="1:16" s="619" customFormat="1">
      <c r="A19" s="616" t="s">
        <v>481</v>
      </c>
      <c r="B19" s="617"/>
      <c r="C19" s="606" t="s">
        <v>112</v>
      </c>
      <c r="D19" s="657">
        <f>'[10]HTCT thang'!D242</f>
        <v>0</v>
      </c>
      <c r="E19" s="657">
        <f>'[10]HTCT thang'!E242</f>
        <v>0</v>
      </c>
      <c r="F19" s="609">
        <v>6078.5550635408717</v>
      </c>
      <c r="G19" s="609">
        <v>6228.2402785735567</v>
      </c>
      <c r="H19" s="609">
        <v>24687.951163508937</v>
      </c>
      <c r="I19" s="594">
        <v>102.46251310497286</v>
      </c>
      <c r="J19" s="594">
        <v>107.07947651630757</v>
      </c>
      <c r="K19" s="594">
        <v>105.24971442047099</v>
      </c>
      <c r="L19" s="594"/>
      <c r="M19" s="595" t="s">
        <v>639</v>
      </c>
      <c r="N19" s="618"/>
      <c r="O19" s="618"/>
      <c r="P19" s="618"/>
    </row>
    <row r="20" spans="1:16">
      <c r="A20" s="620" t="s">
        <v>157</v>
      </c>
      <c r="B20" s="605" t="s">
        <v>418</v>
      </c>
      <c r="C20" s="606"/>
      <c r="D20" s="657">
        <f>'[10]HTCT thang'!D243</f>
        <v>0</v>
      </c>
      <c r="E20" s="657">
        <f>'[10]HTCT thang'!E243</f>
        <v>0</v>
      </c>
      <c r="F20" s="609">
        <v>4936.5733799999998</v>
      </c>
      <c r="G20" s="609">
        <v>5053.0831000000007</v>
      </c>
      <c r="H20" s="609">
        <v>20093.126065620607</v>
      </c>
      <c r="I20" s="594">
        <v>102.36013345759281</v>
      </c>
      <c r="J20" s="594">
        <v>106.22778868604314</v>
      </c>
      <c r="K20" s="594">
        <v>104.54759712103409</v>
      </c>
      <c r="L20" s="594"/>
      <c r="N20" s="618"/>
      <c r="O20" s="618"/>
      <c r="P20" s="618"/>
    </row>
    <row r="21" spans="1:16">
      <c r="A21" s="620" t="s">
        <v>158</v>
      </c>
      <c r="B21" s="605" t="s">
        <v>419</v>
      </c>
      <c r="C21" s="621" t="s">
        <v>420</v>
      </c>
      <c r="D21" s="657">
        <f>'[10]HTCT thang'!D244</f>
        <v>0</v>
      </c>
      <c r="E21" s="657">
        <f>'[10]HTCT thang'!E244</f>
        <v>0</v>
      </c>
      <c r="F21" s="609">
        <v>53.607510000000005</v>
      </c>
      <c r="G21" s="609">
        <v>57.427999999999997</v>
      </c>
      <c r="H21" s="609">
        <v>205.28066000000001</v>
      </c>
      <c r="I21" s="594">
        <v>107.12678130358974</v>
      </c>
      <c r="J21" s="594">
        <v>122.08809661553627</v>
      </c>
      <c r="K21" s="594">
        <v>110.77115894933375</v>
      </c>
      <c r="L21" s="594"/>
      <c r="N21" s="618"/>
      <c r="O21" s="618"/>
      <c r="P21" s="618"/>
    </row>
    <row r="22" spans="1:16">
      <c r="A22" s="620" t="s">
        <v>159</v>
      </c>
      <c r="B22" s="605" t="s">
        <v>419</v>
      </c>
      <c r="C22" s="621" t="s">
        <v>420</v>
      </c>
      <c r="D22" s="657">
        <f>'[10]HTCT thang'!D245</f>
        <v>0</v>
      </c>
      <c r="E22" s="657">
        <f>'[10]HTCT thang'!E245</f>
        <v>0</v>
      </c>
      <c r="F22" s="609">
        <v>490.13806</v>
      </c>
      <c r="G22" s="609">
        <v>498.76840000000004</v>
      </c>
      <c r="H22" s="609">
        <v>1966.00296</v>
      </c>
      <c r="I22" s="594">
        <v>101.7607977637974</v>
      </c>
      <c r="J22" s="594">
        <v>106.41681819153787</v>
      </c>
      <c r="K22" s="594">
        <v>106.10623268803282</v>
      </c>
      <c r="L22" s="594"/>
      <c r="N22" s="618"/>
      <c r="O22" s="618"/>
      <c r="P22" s="618"/>
    </row>
    <row r="23" spans="1:16">
      <c r="A23" s="620" t="s">
        <v>160</v>
      </c>
      <c r="B23" s="605" t="s">
        <v>421</v>
      </c>
      <c r="C23" s="621" t="s">
        <v>420</v>
      </c>
      <c r="D23" s="657">
        <f>'[10]HTCT thang'!D246</f>
        <v>0</v>
      </c>
      <c r="E23" s="657">
        <f>'[10]HTCT thang'!E246</f>
        <v>0</v>
      </c>
      <c r="F23" s="609">
        <v>18.515150000000002</v>
      </c>
      <c r="G23" s="609">
        <v>20.12256</v>
      </c>
      <c r="H23" s="609">
        <v>70.355800000000002</v>
      </c>
      <c r="I23" s="594">
        <v>108.68159318179976</v>
      </c>
      <c r="J23" s="594">
        <v>83.503523466282928</v>
      </c>
      <c r="K23" s="594">
        <v>94.222365276428661</v>
      </c>
      <c r="L23" s="594"/>
      <c r="N23" s="618"/>
      <c r="O23" s="618"/>
      <c r="P23" s="618"/>
    </row>
    <row r="24" spans="1:16">
      <c r="A24" s="620" t="s">
        <v>161</v>
      </c>
      <c r="B24" s="605" t="s">
        <v>422</v>
      </c>
      <c r="C24" s="621" t="s">
        <v>420</v>
      </c>
      <c r="D24" s="657">
        <f>'[10]HTCT thang'!D247</f>
        <v>0</v>
      </c>
      <c r="E24" s="657">
        <f>'[10]HTCT thang'!E247</f>
        <v>0</v>
      </c>
      <c r="F24" s="609">
        <v>579.72096354087216</v>
      </c>
      <c r="G24" s="609">
        <v>598.83821857355611</v>
      </c>
      <c r="H24" s="609">
        <v>2353.1856778883252</v>
      </c>
      <c r="I24" s="594">
        <v>103.29766495175846</v>
      </c>
      <c r="J24" s="594">
        <v>115.20584919870073</v>
      </c>
      <c r="K24" s="594">
        <v>110.76009774676581</v>
      </c>
      <c r="L24" s="594"/>
      <c r="N24" s="618"/>
      <c r="O24" s="618"/>
      <c r="P24" s="618"/>
    </row>
    <row r="25" spans="1:16" s="624" customFormat="1">
      <c r="A25" s="622" t="s">
        <v>482</v>
      </c>
      <c r="B25" s="623" t="s">
        <v>448</v>
      </c>
      <c r="C25" s="606" t="s">
        <v>112</v>
      </c>
      <c r="D25" s="657">
        <f>'[10]HTCT thang'!D335</f>
        <v>0</v>
      </c>
      <c r="E25" s="657">
        <f>'[10]HTCT thang'!E335</f>
        <v>0</v>
      </c>
      <c r="F25" s="609">
        <v>681.2375199999999</v>
      </c>
      <c r="G25" s="609">
        <v>705.78086000000008</v>
      </c>
      <c r="H25" s="609">
        <v>2679.7656450672002</v>
      </c>
      <c r="I25" s="594">
        <v>103.60275810997612</v>
      </c>
      <c r="J25" s="594">
        <v>134.9420731550652</v>
      </c>
      <c r="K25" s="594">
        <v>134.13592350906887</v>
      </c>
      <c r="L25" s="594"/>
      <c r="M25" s="595" t="s">
        <v>640</v>
      </c>
      <c r="N25" s="618"/>
      <c r="O25" s="618"/>
      <c r="P25" s="618"/>
    </row>
    <row r="26" spans="1:16" s="624" customFormat="1">
      <c r="A26" s="625" t="s">
        <v>593</v>
      </c>
      <c r="B26" s="626"/>
      <c r="C26" s="627"/>
      <c r="D26" s="658"/>
      <c r="E26" s="658"/>
      <c r="F26" s="628"/>
      <c r="G26" s="628"/>
      <c r="H26" s="628"/>
      <c r="I26" s="628"/>
      <c r="J26" s="629"/>
      <c r="K26" s="629"/>
      <c r="L26" s="629"/>
      <c r="N26" s="618"/>
      <c r="O26" s="618"/>
      <c r="P26" s="618"/>
    </row>
    <row r="27" spans="1:16" s="624" customFormat="1">
      <c r="A27" s="604" t="s">
        <v>592</v>
      </c>
      <c r="B27" s="604"/>
      <c r="C27" s="606" t="s">
        <v>320</v>
      </c>
      <c r="D27" s="657">
        <f>'[10]HTCT thang'!D30</f>
        <v>0</v>
      </c>
      <c r="E27" s="657">
        <f>'[10]HTCT thang'!E30</f>
        <v>0</v>
      </c>
      <c r="F27" s="607">
        <v>511.51299999999998</v>
      </c>
      <c r="G27" s="607">
        <v>638.73</v>
      </c>
      <c r="H27" s="607">
        <v>1978.3969999999999</v>
      </c>
      <c r="I27" s="607">
        <v>0</v>
      </c>
      <c r="J27" s="594">
        <v>126.36758241106017</v>
      </c>
      <c r="K27" s="594">
        <v>112.84136897252912</v>
      </c>
      <c r="L27" s="594"/>
      <c r="M27" s="595" t="s">
        <v>641</v>
      </c>
      <c r="N27" s="618"/>
      <c r="O27" s="618"/>
      <c r="P27" s="618"/>
    </row>
    <row r="28" spans="1:16" s="624" customFormat="1">
      <c r="A28" s="604" t="s">
        <v>642</v>
      </c>
      <c r="B28" s="604"/>
      <c r="D28" s="657"/>
      <c r="E28" s="657"/>
      <c r="F28" s="607"/>
      <c r="G28" s="607"/>
      <c r="H28" s="607"/>
      <c r="I28" s="607"/>
      <c r="J28" s="594"/>
      <c r="K28" s="594">
        <v>17.507119090865253</v>
      </c>
      <c r="L28" s="594"/>
      <c r="M28" s="595" t="s">
        <v>643</v>
      </c>
    </row>
    <row r="29" spans="1:16">
      <c r="A29" s="605" t="s">
        <v>644</v>
      </c>
      <c r="B29" s="605"/>
      <c r="C29" s="606" t="s">
        <v>320</v>
      </c>
      <c r="D29" s="657"/>
      <c r="E29" s="657"/>
      <c r="F29" s="630"/>
      <c r="G29" s="630" t="s">
        <v>645</v>
      </c>
      <c r="H29" s="607">
        <v>1361463</v>
      </c>
      <c r="I29" s="630"/>
      <c r="J29" s="652"/>
      <c r="K29" s="652"/>
      <c r="L29" s="594"/>
      <c r="M29" s="631" t="s">
        <v>646</v>
      </c>
    </row>
    <row r="30" spans="1:16">
      <c r="A30" s="605" t="s">
        <v>647</v>
      </c>
      <c r="B30" s="605"/>
      <c r="C30" s="606" t="s">
        <v>68</v>
      </c>
      <c r="D30" s="657"/>
      <c r="E30" s="657"/>
      <c r="F30" s="630"/>
      <c r="G30" s="630" t="s">
        <v>645</v>
      </c>
      <c r="H30" s="594">
        <v>17.507119090865253</v>
      </c>
      <c r="I30" s="630"/>
      <c r="J30" s="652"/>
      <c r="K30" s="652"/>
      <c r="L30" s="594"/>
    </row>
    <row r="31" spans="1:16" s="624" customFormat="1">
      <c r="A31" s="604" t="s">
        <v>648</v>
      </c>
      <c r="B31" s="604"/>
      <c r="C31" s="632"/>
      <c r="D31" s="657"/>
      <c r="E31" s="657"/>
      <c r="F31" s="607"/>
      <c r="G31" s="607"/>
      <c r="H31" s="607"/>
      <c r="I31" s="607"/>
      <c r="J31" s="594"/>
      <c r="K31" s="594"/>
      <c r="L31" s="594"/>
      <c r="M31" s="595" t="s">
        <v>649</v>
      </c>
    </row>
    <row r="32" spans="1:16" ht="18" customHeight="1">
      <c r="A32" s="611" t="s">
        <v>334</v>
      </c>
      <c r="B32" s="605" t="s">
        <v>335</v>
      </c>
      <c r="C32" s="633" t="s">
        <v>337</v>
      </c>
      <c r="D32" s="657">
        <f>'[10]HTCT thang'!D7</f>
        <v>0</v>
      </c>
      <c r="E32" s="657">
        <f>'[10]HTCT thang'!E7</f>
        <v>0</v>
      </c>
      <c r="F32" s="607">
        <v>117</v>
      </c>
      <c r="G32" s="607">
        <v>151</v>
      </c>
      <c r="H32" s="607">
        <v>434</v>
      </c>
      <c r="I32" s="594">
        <f>G32/F32%</f>
        <v>129.05982905982907</v>
      </c>
      <c r="J32" s="594">
        <v>0</v>
      </c>
      <c r="K32" s="609">
        <v>88.211382113821145</v>
      </c>
      <c r="L32" s="609"/>
    </row>
    <row r="33" spans="1:16" ht="18" customHeight="1">
      <c r="A33" s="611" t="s">
        <v>342</v>
      </c>
      <c r="B33" s="605" t="s">
        <v>343</v>
      </c>
      <c r="C33" s="633" t="s">
        <v>337</v>
      </c>
      <c r="D33" s="657">
        <f>'[10]HTCT thang'!D13</f>
        <v>0</v>
      </c>
      <c r="E33" s="657">
        <f>'[10]HTCT thang'!E13</f>
        <v>0</v>
      </c>
      <c r="F33" s="607">
        <v>15</v>
      </c>
      <c r="G33" s="607">
        <v>27</v>
      </c>
      <c r="H33" s="607">
        <v>605</v>
      </c>
      <c r="I33" s="594">
        <f t="shared" ref="I33:I50" si="0">G33/F33%</f>
        <v>180</v>
      </c>
      <c r="J33" s="594">
        <v>0</v>
      </c>
      <c r="K33" s="609">
        <v>128.99786780383795</v>
      </c>
      <c r="L33" s="609"/>
    </row>
    <row r="34" spans="1:16" ht="18" customHeight="1">
      <c r="A34" s="611" t="s">
        <v>340</v>
      </c>
      <c r="B34" s="605" t="s">
        <v>335</v>
      </c>
      <c r="C34" s="633" t="s">
        <v>337</v>
      </c>
      <c r="D34" s="657">
        <f>'[10]HTCT thang'!D11</f>
        <v>0</v>
      </c>
      <c r="E34" s="657">
        <f>'[10]HTCT thang'!E11</f>
        <v>0</v>
      </c>
      <c r="F34" s="607">
        <v>15</v>
      </c>
      <c r="G34" s="607">
        <v>70</v>
      </c>
      <c r="H34" s="607">
        <v>61</v>
      </c>
      <c r="I34" s="594">
        <f t="shared" si="0"/>
        <v>466.66666666666669</v>
      </c>
      <c r="J34" s="594">
        <v>0</v>
      </c>
      <c r="K34" s="609">
        <v>169.44444444444446</v>
      </c>
      <c r="L34" s="609"/>
    </row>
    <row r="35" spans="1:16" ht="18" customHeight="1">
      <c r="A35" s="611" t="s">
        <v>341</v>
      </c>
      <c r="B35" s="605" t="s">
        <v>335</v>
      </c>
      <c r="C35" s="633" t="s">
        <v>337</v>
      </c>
      <c r="D35" s="657">
        <f>'[10]HTCT thang'!D12</f>
        <v>0</v>
      </c>
      <c r="E35" s="657">
        <f>'[10]HTCT thang'!E12</f>
        <v>0</v>
      </c>
      <c r="F35" s="607">
        <v>15</v>
      </c>
      <c r="G35" s="607">
        <v>19</v>
      </c>
      <c r="H35" s="607">
        <v>185</v>
      </c>
      <c r="I35" s="594">
        <f t="shared" si="0"/>
        <v>126.66666666666667</v>
      </c>
      <c r="J35" s="594">
        <v>0</v>
      </c>
      <c r="K35" s="609">
        <v>124.16107382550335</v>
      </c>
      <c r="L35" s="609"/>
    </row>
    <row r="36" spans="1:16">
      <c r="A36" s="604" t="s">
        <v>650</v>
      </c>
      <c r="B36" s="605"/>
      <c r="C36" s="606"/>
      <c r="D36" s="657"/>
      <c r="E36" s="657"/>
      <c r="F36" s="607"/>
      <c r="G36" s="607"/>
      <c r="H36" s="607"/>
      <c r="I36" s="594"/>
      <c r="J36" s="594"/>
      <c r="K36" s="594"/>
      <c r="L36" s="594"/>
      <c r="M36" s="595" t="s">
        <v>651</v>
      </c>
    </row>
    <row r="37" spans="1:16">
      <c r="A37" s="605" t="s">
        <v>652</v>
      </c>
      <c r="B37" s="605"/>
      <c r="C37" s="606"/>
      <c r="D37" s="657"/>
      <c r="E37" s="657"/>
      <c r="F37" s="607"/>
      <c r="G37" s="607"/>
      <c r="H37" s="607"/>
      <c r="I37" s="594"/>
      <c r="J37" s="594"/>
      <c r="K37" s="594"/>
      <c r="L37" s="594"/>
    </row>
    <row r="38" spans="1:16">
      <c r="A38" s="611" t="s">
        <v>347</v>
      </c>
      <c r="B38" s="605"/>
      <c r="C38" s="606" t="s">
        <v>349</v>
      </c>
      <c r="D38" s="657">
        <v>2</v>
      </c>
      <c r="E38" s="657">
        <f>'[10]HTCT thang'!E17</f>
        <v>0</v>
      </c>
      <c r="F38" s="607">
        <v>3</v>
      </c>
      <c r="G38" s="607">
        <v>0</v>
      </c>
      <c r="H38" s="607">
        <v>12</v>
      </c>
      <c r="I38" s="594">
        <f t="shared" si="0"/>
        <v>0</v>
      </c>
      <c r="J38" s="576">
        <f t="shared" ref="J38:J42" si="1">G38/D38%</f>
        <v>0</v>
      </c>
      <c r="K38" s="594">
        <v>240</v>
      </c>
      <c r="L38" s="594"/>
    </row>
    <row r="39" spans="1:16">
      <c r="A39" s="611" t="s">
        <v>351</v>
      </c>
      <c r="B39" s="634"/>
      <c r="C39" s="606" t="s">
        <v>112</v>
      </c>
      <c r="D39" s="657">
        <v>1608.9699000000001</v>
      </c>
      <c r="E39" s="657">
        <v>4116.9799000000003</v>
      </c>
      <c r="F39" s="607">
        <v>569.2439999999998</v>
      </c>
      <c r="G39" s="607">
        <v>0</v>
      </c>
      <c r="H39" s="607">
        <v>2099.4699999999998</v>
      </c>
      <c r="I39" s="594">
        <f t="shared" si="0"/>
        <v>0</v>
      </c>
      <c r="J39" s="576">
        <f t="shared" si="1"/>
        <v>0</v>
      </c>
      <c r="K39" s="594">
        <v>50.995391063240305</v>
      </c>
      <c r="L39" s="594"/>
    </row>
    <row r="40" spans="1:16" ht="13.5" customHeight="1">
      <c r="A40" s="605" t="s">
        <v>653</v>
      </c>
      <c r="B40" s="605" t="s">
        <v>355</v>
      </c>
      <c r="C40" s="606"/>
      <c r="D40" s="657"/>
      <c r="E40" s="657"/>
      <c r="F40" s="607"/>
      <c r="G40" s="607"/>
      <c r="H40" s="607"/>
      <c r="I40" s="594"/>
      <c r="J40" s="576"/>
      <c r="K40" s="594">
        <v>0</v>
      </c>
      <c r="L40" s="594"/>
    </row>
    <row r="41" spans="1:16">
      <c r="A41" s="611" t="s">
        <v>347</v>
      </c>
      <c r="B41" s="605"/>
      <c r="C41" s="606" t="s">
        <v>349</v>
      </c>
      <c r="D41" s="657">
        <v>7</v>
      </c>
      <c r="E41" s="657">
        <v>23</v>
      </c>
      <c r="F41" s="607">
        <v>8</v>
      </c>
      <c r="G41" s="607">
        <v>11</v>
      </c>
      <c r="H41" s="607">
        <v>34</v>
      </c>
      <c r="I41" s="594">
        <f t="shared" si="0"/>
        <v>137.5</v>
      </c>
      <c r="J41" s="576">
        <f t="shared" si="1"/>
        <v>157.14285714285714</v>
      </c>
      <c r="K41" s="594">
        <v>147.83000000000001</v>
      </c>
      <c r="L41" s="594"/>
    </row>
    <row r="42" spans="1:16">
      <c r="A42" s="611" t="s">
        <v>351</v>
      </c>
      <c r="B42" s="634"/>
      <c r="C42" s="606" t="s">
        <v>356</v>
      </c>
      <c r="D42" s="657">
        <v>85.038693000000038</v>
      </c>
      <c r="E42" s="657">
        <v>259.83432000000005</v>
      </c>
      <c r="F42" s="607">
        <v>223.18899999999999</v>
      </c>
      <c r="G42" s="607">
        <v>15.951999999999998</v>
      </c>
      <c r="H42" s="607">
        <v>363.08199999999999</v>
      </c>
      <c r="I42" s="594">
        <f t="shared" si="0"/>
        <v>7.1473056467836669</v>
      </c>
      <c r="J42" s="576">
        <f t="shared" si="1"/>
        <v>18.758519724662268</v>
      </c>
      <c r="K42" s="594">
        <v>139.73596713474953</v>
      </c>
      <c r="L42" s="594"/>
      <c r="P42" s="662"/>
    </row>
    <row r="43" spans="1:16">
      <c r="A43" s="635" t="s">
        <v>654</v>
      </c>
      <c r="B43" s="605" t="s">
        <v>360</v>
      </c>
      <c r="C43" s="606" t="s">
        <v>112</v>
      </c>
      <c r="D43" s="657">
        <v>2042.1180688220006</v>
      </c>
      <c r="E43" s="657">
        <v>9034.310585311001</v>
      </c>
      <c r="F43" s="607">
        <v>1873.4631512439996</v>
      </c>
      <c r="G43" s="607">
        <v>2058.0115301779992</v>
      </c>
      <c r="H43" s="607">
        <v>9300.5045577729998</v>
      </c>
      <c r="I43" s="594">
        <f t="shared" si="0"/>
        <v>109.85065432493067</v>
      </c>
      <c r="J43" s="576">
        <f>G43/D43%</f>
        <v>100.77828317562299</v>
      </c>
      <c r="K43" s="594">
        <v>102.94647798466001</v>
      </c>
      <c r="L43" s="594"/>
      <c r="M43" s="595" t="s">
        <v>655</v>
      </c>
      <c r="N43" s="636" t="s">
        <v>656</v>
      </c>
    </row>
    <row r="44" spans="1:16">
      <c r="A44" s="635" t="s">
        <v>657</v>
      </c>
      <c r="B44" s="605" t="s">
        <v>362</v>
      </c>
      <c r="C44" s="606" t="s">
        <v>112</v>
      </c>
      <c r="D44" s="657">
        <v>1718.1621392180002</v>
      </c>
      <c r="E44" s="657">
        <v>9492.335957882</v>
      </c>
      <c r="F44" s="607">
        <v>5084.8745599700005</v>
      </c>
      <c r="G44" s="607">
        <v>1737.068752527</v>
      </c>
      <c r="H44" s="607">
        <v>9581.9015335000004</v>
      </c>
      <c r="I44" s="594">
        <f t="shared" si="0"/>
        <v>34.161486818216581</v>
      </c>
      <c r="J44" s="576">
        <f>G44/D44%</f>
        <v>101.10039750483647</v>
      </c>
      <c r="K44" s="594">
        <v>100.94355673898825</v>
      </c>
      <c r="L44" s="594"/>
      <c r="M44" s="595" t="s">
        <v>658</v>
      </c>
      <c r="N44" s="636" t="s">
        <v>659</v>
      </c>
    </row>
    <row r="45" spans="1:16">
      <c r="A45" s="635" t="s">
        <v>660</v>
      </c>
      <c r="B45" s="637"/>
      <c r="C45" s="638"/>
      <c r="D45" s="657"/>
      <c r="E45" s="657"/>
      <c r="F45" s="607"/>
      <c r="G45" s="607"/>
      <c r="H45" s="607"/>
      <c r="I45" s="594"/>
      <c r="J45" s="576"/>
      <c r="K45" s="594"/>
      <c r="L45" s="594"/>
      <c r="M45" s="595" t="s">
        <v>661</v>
      </c>
    </row>
    <row r="46" spans="1:16" ht="31.5">
      <c r="A46" s="611" t="s">
        <v>555</v>
      </c>
      <c r="B46" s="605" t="s">
        <v>366</v>
      </c>
      <c r="C46" s="606" t="s">
        <v>112</v>
      </c>
      <c r="D46" s="657">
        <f>'[10]HTCT thang'!D96</f>
        <v>0</v>
      </c>
      <c r="E46" s="657" t="str">
        <f>'[10]HTCT thang'!E96</f>
        <v>126.220</v>
      </c>
      <c r="F46" s="607">
        <v>122666</v>
      </c>
      <c r="G46" s="607">
        <v>125000</v>
      </c>
      <c r="H46" s="607">
        <v>0</v>
      </c>
      <c r="I46" s="594">
        <f t="shared" si="0"/>
        <v>101.90272773221592</v>
      </c>
      <c r="J46" s="576">
        <v>99.033433687212806</v>
      </c>
      <c r="K46" s="594">
        <v>0</v>
      </c>
      <c r="L46" s="594"/>
    </row>
    <row r="47" spans="1:16" ht="31.5">
      <c r="A47" s="639" t="s">
        <v>556</v>
      </c>
      <c r="B47" s="640" t="s">
        <v>368</v>
      </c>
      <c r="C47" s="606" t="s">
        <v>112</v>
      </c>
      <c r="D47" s="657">
        <f>'[10]HTCT thang'!D106</f>
        <v>0</v>
      </c>
      <c r="E47" s="657" t="str">
        <f>'[10]HTCT thang'!E106</f>
        <v>128.162</v>
      </c>
      <c r="F47" s="607">
        <v>127464</v>
      </c>
      <c r="G47" s="607">
        <v>130000</v>
      </c>
      <c r="H47" s="607">
        <v>0</v>
      </c>
      <c r="I47" s="594">
        <f t="shared" si="0"/>
        <v>101.98958137199523</v>
      </c>
      <c r="J47" s="576">
        <v>101.43412243878842</v>
      </c>
      <c r="K47" s="594">
        <v>0</v>
      </c>
      <c r="L47" s="594"/>
    </row>
    <row r="48" spans="1:16" s="624" customFormat="1">
      <c r="A48" s="641" t="s">
        <v>307</v>
      </c>
      <c r="B48" s="635"/>
      <c r="C48" s="642"/>
      <c r="D48" s="657">
        <f>'[10]HTCT thang'!D121</f>
        <v>0</v>
      </c>
      <c r="E48" s="657" t="str">
        <f>'[10]HTCT thang'!E121</f>
        <v>0,68</v>
      </c>
      <c r="F48" s="594">
        <v>1.01</v>
      </c>
      <c r="G48" s="594">
        <v>1</v>
      </c>
      <c r="H48" s="607">
        <v>0</v>
      </c>
      <c r="I48" s="594"/>
      <c r="J48" s="594">
        <v>0</v>
      </c>
      <c r="K48" s="594" t="s">
        <v>561</v>
      </c>
      <c r="L48" s="594"/>
    </row>
    <row r="49" spans="1:13">
      <c r="A49" s="643" t="s">
        <v>662</v>
      </c>
      <c r="B49" s="605"/>
      <c r="C49" s="606" t="s">
        <v>356</v>
      </c>
      <c r="D49" s="657">
        <f>'[10]HTCT thang'!D267</f>
        <v>0</v>
      </c>
      <c r="E49" s="657">
        <f>'[10]HTCT thang'!E267</f>
        <v>0</v>
      </c>
      <c r="F49" s="607">
        <v>0</v>
      </c>
      <c r="G49" s="607">
        <v>0</v>
      </c>
      <c r="H49" s="607">
        <v>5318.9908055093993</v>
      </c>
      <c r="I49" s="594" t="e">
        <f t="shared" si="0"/>
        <v>#DIV/0!</v>
      </c>
      <c r="J49" s="594">
        <v>0</v>
      </c>
      <c r="K49" s="594">
        <v>120.11630152476751</v>
      </c>
      <c r="L49" s="594"/>
      <c r="M49" s="595" t="s">
        <v>663</v>
      </c>
    </row>
    <row r="50" spans="1:13">
      <c r="A50" s="643" t="s">
        <v>664</v>
      </c>
      <c r="B50" s="605"/>
      <c r="C50" s="606" t="s">
        <v>356</v>
      </c>
      <c r="D50" s="657">
        <f>'[10]HTCT thang'!D281</f>
        <v>0</v>
      </c>
      <c r="E50" s="657">
        <f>'[10]HTCT thang'!E281</f>
        <v>0</v>
      </c>
      <c r="F50" s="607">
        <v>0</v>
      </c>
      <c r="G50" s="607">
        <v>0</v>
      </c>
      <c r="H50" s="607">
        <v>5520.1855614633996</v>
      </c>
      <c r="I50" s="594" t="e">
        <f t="shared" si="0"/>
        <v>#DIV/0!</v>
      </c>
      <c r="J50" s="594">
        <v>0</v>
      </c>
      <c r="K50" s="594">
        <v>131.07309553667332</v>
      </c>
      <c r="L50" s="594"/>
      <c r="M50" s="595" t="s">
        <v>665</v>
      </c>
    </row>
    <row r="51" spans="1:13" ht="15.75" customHeight="1">
      <c r="A51" s="644" t="s">
        <v>666</v>
      </c>
      <c r="B51" s="645" t="s">
        <v>443</v>
      </c>
      <c r="C51" s="646" t="s">
        <v>68</v>
      </c>
      <c r="D51" s="659">
        <f>'[10]HTCT thang'!D296</f>
        <v>0</v>
      </c>
      <c r="E51" s="659">
        <f>'[10]HTCT thang'!E296</f>
        <v>0</v>
      </c>
      <c r="F51" s="647">
        <v>0</v>
      </c>
      <c r="G51" s="647">
        <v>0</v>
      </c>
      <c r="H51" s="648">
        <v>102.4</v>
      </c>
      <c r="I51" s="653"/>
      <c r="J51" s="648">
        <v>0</v>
      </c>
      <c r="K51" s="648">
        <v>0</v>
      </c>
      <c r="L51" s="648"/>
    </row>
  </sheetData>
  <mergeCells count="10">
    <mergeCell ref="A1:L1"/>
    <mergeCell ref="A2:L2"/>
    <mergeCell ref="A3:A4"/>
    <mergeCell ref="B3:B4"/>
    <mergeCell ref="C3:C4"/>
    <mergeCell ref="D3:E3"/>
    <mergeCell ref="F3:H3"/>
    <mergeCell ref="I3:J3"/>
    <mergeCell ref="K3:K4"/>
    <mergeCell ref="L3:L4"/>
  </mergeCells>
  <pageMargins left="0.19685039370078741" right="0.2" top="0.34" bottom="0.19685039370078741" header="0.19685039370078741" footer="0.19685039370078741"/>
  <pageSetup paperSize="9" scale="85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809C-10DA-4E10-9EB4-30A3CF124694}">
  <sheetPr>
    <pageSetUpPr fitToPage="1"/>
  </sheetPr>
  <dimension ref="A1:N65"/>
  <sheetViews>
    <sheetView workbookViewId="0">
      <selection activeCell="A20" sqref="A20"/>
    </sheetView>
  </sheetViews>
  <sheetFormatPr defaultColWidth="7.88671875" defaultRowHeight="12.75"/>
  <cols>
    <col min="1" max="1" width="34.77734375" style="101" customWidth="1"/>
    <col min="2" max="3" width="9.6640625" style="101" customWidth="1"/>
    <col min="4" max="4" width="10.33203125" style="101" bestFit="1" customWidth="1"/>
    <col min="5" max="7" width="11.6640625" style="101" customWidth="1"/>
    <col min="8" max="16384" width="7.88671875" style="101"/>
  </cols>
  <sheetData>
    <row r="1" spans="1:14" s="100" customFormat="1" ht="50.1" customHeight="1">
      <c r="A1" s="696" t="s">
        <v>121</v>
      </c>
      <c r="B1" s="696"/>
      <c r="C1" s="696"/>
      <c r="D1" s="696"/>
      <c r="E1" s="696"/>
      <c r="F1" s="696"/>
      <c r="G1" s="696"/>
    </row>
    <row r="2" spans="1:14" ht="24.95" customHeight="1">
      <c r="C2" s="697" t="s">
        <v>122</v>
      </c>
      <c r="D2" s="697"/>
      <c r="E2" s="697"/>
      <c r="F2" s="697"/>
      <c r="G2" s="697"/>
    </row>
    <row r="3" spans="1:14" ht="63.95" customHeight="1">
      <c r="A3" s="102"/>
      <c r="B3" s="103" t="s">
        <v>526</v>
      </c>
      <c r="C3" s="103" t="s">
        <v>527</v>
      </c>
      <c r="D3" s="103" t="s">
        <v>528</v>
      </c>
      <c r="E3" s="103" t="s">
        <v>529</v>
      </c>
      <c r="F3" s="103" t="s">
        <v>530</v>
      </c>
      <c r="G3" s="103" t="s">
        <v>531</v>
      </c>
    </row>
    <row r="4" spans="1:14" ht="24.95" customHeight="1">
      <c r="A4" s="104" t="s">
        <v>123</v>
      </c>
      <c r="B4" s="105">
        <v>511513</v>
      </c>
      <c r="C4" s="105">
        <v>638730</v>
      </c>
      <c r="D4" s="105">
        <v>1978397</v>
      </c>
      <c r="E4" s="106">
        <v>126.36758241106017</v>
      </c>
      <c r="F4" s="106">
        <v>25.440303473550543</v>
      </c>
      <c r="G4" s="106">
        <v>112.84136897252912</v>
      </c>
      <c r="I4" s="107"/>
      <c r="J4" s="107"/>
      <c r="K4" s="108"/>
      <c r="L4" s="108"/>
      <c r="M4" s="108"/>
      <c r="N4" s="109"/>
    </row>
    <row r="5" spans="1:14" ht="24.95" customHeight="1">
      <c r="A5" s="110" t="s">
        <v>124</v>
      </c>
      <c r="B5" s="105">
        <v>188363</v>
      </c>
      <c r="C5" s="105">
        <v>261770</v>
      </c>
      <c r="D5" s="105">
        <v>740443</v>
      </c>
      <c r="E5" s="106">
        <v>132.66133527939107</v>
      </c>
      <c r="F5" s="106">
        <v>17.007813860241743</v>
      </c>
      <c r="G5" s="106">
        <v>104.35682775922088</v>
      </c>
      <c r="I5" s="107"/>
      <c r="J5" s="111"/>
      <c r="K5" s="108"/>
      <c r="L5" s="108"/>
      <c r="M5" s="108"/>
      <c r="N5" s="109"/>
    </row>
    <row r="6" spans="1:14" ht="24.95" customHeight="1">
      <c r="A6" s="112" t="s">
        <v>125</v>
      </c>
      <c r="B6" s="113">
        <v>96563</v>
      </c>
      <c r="C6" s="114">
        <v>119250</v>
      </c>
      <c r="D6" s="113">
        <v>480913</v>
      </c>
      <c r="E6" s="115">
        <v>75.67968928489833</v>
      </c>
      <c r="F6" s="115">
        <v>18.725056321609042</v>
      </c>
      <c r="G6" s="115">
        <v>76.091421157558301</v>
      </c>
      <c r="K6" s="108"/>
      <c r="L6" s="108"/>
      <c r="M6" s="108"/>
      <c r="N6" s="109"/>
    </row>
    <row r="7" spans="1:14" ht="24.95" customHeight="1">
      <c r="A7" s="116" t="s">
        <v>126</v>
      </c>
      <c r="B7" s="117">
        <v>29750</v>
      </c>
      <c r="C7" s="118">
        <v>35680</v>
      </c>
      <c r="D7" s="117">
        <v>112595</v>
      </c>
      <c r="E7" s="119">
        <v>116.6013071895425</v>
      </c>
      <c r="F7" s="120">
        <v>24.746153846153845</v>
      </c>
      <c r="G7" s="121">
        <v>100.84639498432601</v>
      </c>
      <c r="K7" s="108"/>
      <c r="L7" s="108"/>
      <c r="M7" s="108"/>
      <c r="N7" s="109"/>
    </row>
    <row r="8" spans="1:14" ht="24.95" customHeight="1">
      <c r="A8" s="122" t="s">
        <v>127</v>
      </c>
      <c r="B8" s="113">
        <v>22450</v>
      </c>
      <c r="C8" s="114">
        <v>23500</v>
      </c>
      <c r="D8" s="113">
        <v>47260</v>
      </c>
      <c r="E8" s="123">
        <v>3916.6666666666665</v>
      </c>
      <c r="F8" s="115">
        <v>10.659509202453988</v>
      </c>
      <c r="G8" s="124">
        <v>2128.828828828829</v>
      </c>
      <c r="K8" s="108"/>
      <c r="L8" s="108"/>
      <c r="M8" s="108"/>
      <c r="N8" s="109"/>
    </row>
    <row r="9" spans="1:14" ht="24.95" customHeight="1">
      <c r="A9" s="125" t="s">
        <v>128</v>
      </c>
      <c r="B9" s="113">
        <v>8700</v>
      </c>
      <c r="C9" s="114">
        <v>12600</v>
      </c>
      <c r="D9" s="113">
        <v>28850</v>
      </c>
      <c r="E9" s="123">
        <v>98.4375</v>
      </c>
      <c r="F9" s="115">
        <v>28.85</v>
      </c>
      <c r="G9" s="124">
        <v>132.21814848762602</v>
      </c>
      <c r="K9" s="108"/>
      <c r="L9" s="108"/>
      <c r="M9" s="108"/>
      <c r="N9" s="109"/>
    </row>
    <row r="10" spans="1:14" ht="24.95" customHeight="1">
      <c r="A10" s="122" t="s">
        <v>129</v>
      </c>
      <c r="B10" s="113">
        <v>950</v>
      </c>
      <c r="C10" s="114">
        <v>1220</v>
      </c>
      <c r="D10" s="113">
        <v>3740</v>
      </c>
      <c r="E10" s="123">
        <v>143.52941176470588</v>
      </c>
      <c r="F10" s="115">
        <v>17</v>
      </c>
      <c r="G10" s="124">
        <v>128.52233676975945</v>
      </c>
      <c r="K10" s="108"/>
      <c r="L10" s="108"/>
      <c r="M10" s="108"/>
      <c r="N10" s="109"/>
    </row>
    <row r="11" spans="1:14" ht="24.95" customHeight="1">
      <c r="A11" s="125" t="s">
        <v>130</v>
      </c>
      <c r="B11" s="113">
        <v>59700</v>
      </c>
      <c r="C11" s="114">
        <v>105200</v>
      </c>
      <c r="D11" s="113">
        <v>179680</v>
      </c>
      <c r="E11" s="123">
        <v>412.54901960784321</v>
      </c>
      <c r="F11" s="115">
        <v>14.729076153783097</v>
      </c>
      <c r="G11" s="124">
        <v>355.37974683544303</v>
      </c>
      <c r="K11" s="108"/>
      <c r="L11" s="108"/>
      <c r="M11" s="108"/>
      <c r="N11" s="109"/>
    </row>
    <row r="12" spans="1:14" ht="24.95" customHeight="1">
      <c r="A12" s="110" t="s">
        <v>131</v>
      </c>
      <c r="B12" s="105">
        <v>188250</v>
      </c>
      <c r="C12" s="105">
        <v>194360</v>
      </c>
      <c r="D12" s="105">
        <v>817784</v>
      </c>
      <c r="E12" s="106">
        <v>80.520007788516907</v>
      </c>
      <c r="F12" s="106">
        <v>37.478643446379465</v>
      </c>
      <c r="G12" s="106">
        <v>92.687532574587124</v>
      </c>
      <c r="I12" s="107"/>
      <c r="K12" s="108"/>
      <c r="L12" s="108"/>
      <c r="M12" s="108"/>
      <c r="N12" s="109"/>
    </row>
    <row r="13" spans="1:14" ht="24.95" customHeight="1">
      <c r="A13" s="112" t="s">
        <v>132</v>
      </c>
      <c r="B13" s="113">
        <v>103750</v>
      </c>
      <c r="C13" s="114">
        <v>106500</v>
      </c>
      <c r="D13" s="113">
        <v>455749</v>
      </c>
      <c r="E13" s="115">
        <v>44.12111972359051</v>
      </c>
      <c r="F13" s="115">
        <v>47.722408376963351</v>
      </c>
      <c r="G13" s="115">
        <v>51.654532594591608</v>
      </c>
      <c r="K13" s="108"/>
      <c r="L13" s="108"/>
      <c r="M13" s="108"/>
      <c r="N13" s="109"/>
    </row>
    <row r="14" spans="1:14" ht="24.95" customHeight="1">
      <c r="A14" s="116" t="s">
        <v>126</v>
      </c>
      <c r="B14" s="117">
        <v>103750</v>
      </c>
      <c r="C14" s="118">
        <v>106500</v>
      </c>
      <c r="D14" s="117">
        <v>455749</v>
      </c>
      <c r="E14" s="121">
        <v>591.66666666666674</v>
      </c>
      <c r="F14" s="120">
        <v>47.722408376963351</v>
      </c>
      <c r="G14" s="120">
        <v>719.86889906807767</v>
      </c>
      <c r="K14" s="108"/>
      <c r="L14" s="108"/>
      <c r="M14" s="108"/>
      <c r="N14" s="109"/>
    </row>
    <row r="15" spans="1:14" ht="24.95" customHeight="1">
      <c r="A15" s="125" t="s">
        <v>133</v>
      </c>
      <c r="B15" s="124">
        <v>84500</v>
      </c>
      <c r="C15" s="124">
        <v>87860</v>
      </c>
      <c r="D15" s="124">
        <v>362035</v>
      </c>
      <c r="E15" s="124">
        <v>0</v>
      </c>
      <c r="F15" s="124">
        <v>29.505704971475144</v>
      </c>
      <c r="G15" s="124">
        <v>0</v>
      </c>
      <c r="K15" s="108"/>
      <c r="L15" s="108"/>
      <c r="M15" s="108"/>
      <c r="N15" s="109"/>
    </row>
    <row r="16" spans="1:14" ht="24.95" customHeight="1">
      <c r="A16" s="125" t="s">
        <v>130</v>
      </c>
      <c r="B16" s="124">
        <v>0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K16" s="108"/>
      <c r="L16" s="108"/>
      <c r="M16" s="108"/>
      <c r="N16" s="109"/>
    </row>
    <row r="17" spans="1:14" ht="24.95" customHeight="1">
      <c r="A17" s="110" t="s">
        <v>134</v>
      </c>
      <c r="B17" s="105">
        <v>134900</v>
      </c>
      <c r="C17" s="105">
        <v>182600</v>
      </c>
      <c r="D17" s="105">
        <v>420170</v>
      </c>
      <c r="E17" s="106">
        <v>273.55395424787645</v>
      </c>
      <c r="F17" s="106">
        <v>33.855217919246073</v>
      </c>
      <c r="G17" s="106">
        <v>260.29128438946123</v>
      </c>
      <c r="I17" s="107"/>
      <c r="J17" s="126"/>
      <c r="K17" s="108"/>
      <c r="L17" s="108"/>
      <c r="M17" s="108"/>
      <c r="N17" s="109"/>
    </row>
    <row r="18" spans="1:14" ht="24.95" customHeight="1">
      <c r="A18" s="112" t="s">
        <v>135</v>
      </c>
      <c r="B18" s="113">
        <v>134900</v>
      </c>
      <c r="C18" s="114">
        <v>182600</v>
      </c>
      <c r="D18" s="113">
        <v>420170</v>
      </c>
      <c r="E18" s="115">
        <v>273.55395424787645</v>
      </c>
      <c r="F18" s="115">
        <v>33.855217919246073</v>
      </c>
      <c r="G18" s="115">
        <v>260.29128438946123</v>
      </c>
      <c r="K18" s="108"/>
      <c r="L18" s="108"/>
      <c r="M18" s="108"/>
      <c r="N18" s="109"/>
    </row>
    <row r="19" spans="1:14" ht="24.95" customHeight="1">
      <c r="A19" s="116" t="s">
        <v>126</v>
      </c>
      <c r="B19" s="121">
        <v>80560</v>
      </c>
      <c r="C19" s="121">
        <v>92000</v>
      </c>
      <c r="D19" s="121">
        <v>253800</v>
      </c>
      <c r="E19" s="121">
        <v>92000</v>
      </c>
      <c r="F19" s="121">
        <v>43.016949152542374</v>
      </c>
      <c r="G19" s="121">
        <v>253800</v>
      </c>
      <c r="K19" s="108"/>
      <c r="L19" s="108"/>
      <c r="M19" s="108"/>
      <c r="N19" s="109"/>
    </row>
    <row r="20" spans="1:14" ht="24.95" customHeight="1">
      <c r="A20" s="125" t="s">
        <v>136</v>
      </c>
      <c r="B20" s="124">
        <v>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K20" s="108"/>
      <c r="L20" s="108"/>
      <c r="M20" s="108"/>
      <c r="N20" s="109"/>
    </row>
    <row r="21" spans="1:14" ht="24.95" customHeight="1">
      <c r="A21" s="125" t="s">
        <v>130</v>
      </c>
      <c r="B21" s="124">
        <v>0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K21" s="108"/>
      <c r="L21" s="108"/>
      <c r="M21" s="108"/>
      <c r="N21" s="109"/>
    </row>
    <row r="22" spans="1:14" ht="24.95" customHeight="1">
      <c r="A22" s="127"/>
      <c r="B22" s="128"/>
      <c r="C22" s="128"/>
      <c r="D22" s="129"/>
      <c r="E22" s="130"/>
      <c r="F22" s="130"/>
      <c r="G22" s="130"/>
    </row>
    <row r="23" spans="1:14" ht="20.100000000000001" customHeight="1">
      <c r="A23" s="131"/>
      <c r="B23" s="132"/>
      <c r="C23" s="132"/>
      <c r="D23" s="133"/>
      <c r="E23" s="130"/>
      <c r="F23" s="130"/>
      <c r="G23" s="130"/>
    </row>
    <row r="24" spans="1:14" ht="20.100000000000001" customHeight="1">
      <c r="A24" s="131"/>
    </row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>
      <c r="B28" s="132"/>
      <c r="C28" s="132"/>
      <c r="D28" s="133"/>
    </row>
    <row r="29" spans="1:14" ht="20.100000000000001" customHeight="1">
      <c r="A29" s="131"/>
      <c r="B29" s="132"/>
      <c r="C29" s="132"/>
      <c r="D29" s="133"/>
    </row>
    <row r="30" spans="1:14" ht="20.100000000000001" customHeight="1"/>
    <row r="31" spans="1:14" ht="20.100000000000001" customHeight="1">
      <c r="A31" s="134"/>
      <c r="B31" s="132"/>
      <c r="C31" s="132"/>
      <c r="D31" s="133"/>
    </row>
    <row r="32" spans="1:14" ht="20.100000000000001" customHeight="1"/>
    <row r="33" spans="1:4" ht="20.100000000000001" customHeight="1">
      <c r="A33" s="134"/>
      <c r="B33" s="132"/>
      <c r="C33" s="132"/>
      <c r="D33" s="133"/>
    </row>
    <row r="34" spans="1:4" ht="20.100000000000001" customHeight="1"/>
    <row r="35" spans="1:4" ht="20.100000000000001" customHeight="1"/>
    <row r="36" spans="1:4" ht="20.100000000000001" customHeight="1"/>
    <row r="37" spans="1:4" ht="20.100000000000001" customHeight="1"/>
    <row r="38" spans="1:4" ht="20.100000000000001" customHeight="1"/>
    <row r="39" spans="1:4" ht="20.100000000000001" customHeight="1"/>
    <row r="40" spans="1:4" ht="20.100000000000001" customHeight="1"/>
    <row r="41" spans="1:4" ht="20.100000000000001" customHeight="1"/>
    <row r="42" spans="1:4" ht="20.100000000000001" customHeight="1"/>
    <row r="43" spans="1:4" ht="20.100000000000001" customHeight="1"/>
    <row r="44" spans="1:4" ht="15.95" customHeight="1"/>
    <row r="45" spans="1:4" ht="15.95" customHeight="1"/>
    <row r="46" spans="1:4" ht="15.95" customHeight="1"/>
    <row r="47" spans="1:4" ht="15.95" customHeight="1"/>
    <row r="48" spans="1:4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</sheetData>
  <mergeCells count="2">
    <mergeCell ref="A1:G1"/>
    <mergeCell ref="C2:G2"/>
  </mergeCells>
  <pageMargins left="0.51181102362204722" right="0.23622047244094491" top="0.51181102362204722" bottom="0.51181102362204722" header="0.43307086614173229" footer="0.31496062992125984"/>
  <pageSetup paperSize="9" scale="90" firstPageNumber="1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7C57-D0D3-41BA-A8BD-721C2A59CDC7}">
  <dimension ref="A1:J30"/>
  <sheetViews>
    <sheetView workbookViewId="0">
      <selection activeCell="L15" sqref="L15:M15"/>
    </sheetView>
  </sheetViews>
  <sheetFormatPr defaultRowHeight="15"/>
  <cols>
    <col min="1" max="1" width="30.21875" customWidth="1"/>
    <col min="2" max="2" width="7.33203125" customWidth="1"/>
    <col min="3" max="3" width="9.44140625" customWidth="1"/>
    <col min="4" max="4" width="7.109375" customWidth="1"/>
    <col min="5" max="5" width="10.77734375" customWidth="1"/>
    <col min="6" max="6" width="1.109375" customWidth="1"/>
    <col min="7" max="7" width="9.6640625" customWidth="1"/>
    <col min="8" max="8" width="11" customWidth="1"/>
    <col min="9" max="9" width="10.21875" customWidth="1"/>
    <col min="10" max="10" width="10.6640625" bestFit="1" customWidth="1"/>
  </cols>
  <sheetData>
    <row r="1" spans="1:10" ht="49.5" customHeight="1">
      <c r="A1" s="685" t="s">
        <v>605</v>
      </c>
      <c r="B1" s="685"/>
      <c r="C1" s="685"/>
      <c r="D1" s="685"/>
      <c r="E1" s="685"/>
      <c r="F1" s="685"/>
      <c r="G1" s="685"/>
      <c r="H1" s="685"/>
      <c r="I1" s="685"/>
      <c r="J1" s="685"/>
    </row>
    <row r="2" spans="1:10" ht="15.75">
      <c r="A2" s="38"/>
      <c r="B2" s="38"/>
      <c r="C2" s="38"/>
      <c r="D2" s="38"/>
      <c r="E2" s="39"/>
      <c r="F2" s="39"/>
      <c r="G2" s="698"/>
      <c r="H2" s="698"/>
      <c r="I2" s="40"/>
      <c r="J2" s="40"/>
    </row>
    <row r="3" spans="1:10" ht="15.75" customHeight="1">
      <c r="A3" s="699"/>
      <c r="B3" s="701" t="s">
        <v>606</v>
      </c>
      <c r="C3" s="701" t="s">
        <v>609</v>
      </c>
      <c r="D3" s="705" t="s">
        <v>187</v>
      </c>
      <c r="E3" s="705"/>
      <c r="F3" s="42"/>
      <c r="G3" s="704" t="s">
        <v>52</v>
      </c>
      <c r="H3" s="704"/>
      <c r="I3" s="704"/>
      <c r="J3" s="704"/>
    </row>
    <row r="4" spans="1:10" ht="15.75" customHeight="1">
      <c r="A4" s="700"/>
      <c r="B4" s="702"/>
      <c r="C4" s="702"/>
      <c r="D4" s="706"/>
      <c r="E4" s="706"/>
      <c r="F4" s="39"/>
      <c r="G4" s="701" t="s">
        <v>607</v>
      </c>
      <c r="H4" s="701" t="s">
        <v>608</v>
      </c>
      <c r="I4" s="707" t="s">
        <v>187</v>
      </c>
      <c r="J4" s="707"/>
    </row>
    <row r="5" spans="1:10" ht="62.25" customHeight="1">
      <c r="A5" s="700"/>
      <c r="B5" s="703"/>
      <c r="C5" s="703"/>
      <c r="D5" s="44" t="s">
        <v>50</v>
      </c>
      <c r="E5" s="44" t="s">
        <v>51</v>
      </c>
      <c r="F5" s="43"/>
      <c r="G5" s="703"/>
      <c r="H5" s="703"/>
      <c r="I5" s="44" t="s">
        <v>610</v>
      </c>
      <c r="J5" s="44" t="s">
        <v>51</v>
      </c>
    </row>
    <row r="6" spans="1:10" ht="31.5">
      <c r="A6" s="45" t="s">
        <v>53</v>
      </c>
      <c r="B6" s="46">
        <v>12</v>
      </c>
      <c r="C6" s="46">
        <v>2099.4699999999998</v>
      </c>
      <c r="D6" s="46">
        <v>6</v>
      </c>
      <c r="E6" s="47">
        <v>732.71600000000001</v>
      </c>
      <c r="F6" s="47"/>
      <c r="G6" s="47">
        <v>240</v>
      </c>
      <c r="H6" s="47">
        <v>50.995391063240305</v>
      </c>
      <c r="I6" s="48">
        <v>300</v>
      </c>
      <c r="J6" s="48">
        <v>45.539447319679503</v>
      </c>
    </row>
    <row r="7" spans="1:10" ht="15.75">
      <c r="A7" s="49" t="s">
        <v>54</v>
      </c>
      <c r="B7" s="46">
        <v>12</v>
      </c>
      <c r="C7" s="46">
        <v>2099.4699999999998</v>
      </c>
      <c r="D7" s="46">
        <v>6</v>
      </c>
      <c r="E7" s="47">
        <v>732.71600000000001</v>
      </c>
      <c r="F7" s="47"/>
      <c r="G7" s="47">
        <v>240</v>
      </c>
      <c r="H7" s="47">
        <v>50.995391063240305</v>
      </c>
      <c r="I7" s="48">
        <v>300</v>
      </c>
      <c r="J7" s="48">
        <v>45.539447319679503</v>
      </c>
    </row>
    <row r="8" spans="1:10" ht="15.75">
      <c r="A8" s="50" t="s">
        <v>55</v>
      </c>
      <c r="B8" s="46">
        <v>0</v>
      </c>
      <c r="C8" s="46">
        <v>0</v>
      </c>
      <c r="D8" s="46"/>
      <c r="E8" s="46"/>
      <c r="F8" s="51"/>
      <c r="G8" s="47"/>
      <c r="H8" s="47"/>
      <c r="I8" s="47" t="s">
        <v>560</v>
      </c>
      <c r="J8" s="47" t="s">
        <v>560</v>
      </c>
    </row>
    <row r="9" spans="1:10" ht="15.75">
      <c r="A9" s="50" t="s">
        <v>56</v>
      </c>
      <c r="B9" s="46">
        <v>10</v>
      </c>
      <c r="C9" s="46">
        <v>2086.33</v>
      </c>
      <c r="D9" s="52">
        <v>5</v>
      </c>
      <c r="E9" s="53">
        <v>728.23</v>
      </c>
      <c r="F9" s="53"/>
      <c r="G9" s="47">
        <v>333.33333333333337</v>
      </c>
      <c r="H9" s="47">
        <v>80.613355922110145</v>
      </c>
      <c r="I9" s="53">
        <v>250</v>
      </c>
      <c r="J9" s="53">
        <v>45.260635391625414</v>
      </c>
    </row>
    <row r="10" spans="1:10" ht="15.75">
      <c r="A10" s="54" t="s">
        <v>57</v>
      </c>
      <c r="B10" s="46">
        <v>2</v>
      </c>
      <c r="C10" s="46">
        <v>13.14</v>
      </c>
      <c r="D10" s="52">
        <v>1</v>
      </c>
      <c r="E10" s="53">
        <v>4.4859999999999998</v>
      </c>
      <c r="F10" s="53"/>
      <c r="G10" s="47">
        <v>100</v>
      </c>
      <c r="H10" s="47">
        <v>0.85943580720905743</v>
      </c>
      <c r="I10" s="35" t="s">
        <v>560</v>
      </c>
      <c r="J10" s="35" t="s">
        <v>560</v>
      </c>
    </row>
    <row r="11" spans="1:10" ht="31.5">
      <c r="A11" s="49" t="s">
        <v>58</v>
      </c>
      <c r="B11" s="46">
        <v>34</v>
      </c>
      <c r="C11" s="47">
        <v>363.08199999999999</v>
      </c>
      <c r="D11" s="46">
        <v>19</v>
      </c>
      <c r="E11" s="47">
        <v>148.04300000000001</v>
      </c>
      <c r="F11" s="47"/>
      <c r="G11" s="47">
        <v>147.82608695652172</v>
      </c>
      <c r="H11" s="47">
        <v>139.73596713474953</v>
      </c>
      <c r="I11" s="47">
        <v>237.5</v>
      </c>
      <c r="J11" s="55">
        <v>138.47360562201175</v>
      </c>
    </row>
    <row r="12" spans="1:10" ht="15.75">
      <c r="A12" s="49" t="s">
        <v>59</v>
      </c>
      <c r="B12" s="46">
        <v>34</v>
      </c>
      <c r="C12" s="47">
        <v>363.08199999999999</v>
      </c>
      <c r="D12" s="46">
        <v>19</v>
      </c>
      <c r="E12" s="47">
        <v>148.04300000000001</v>
      </c>
      <c r="F12" s="53"/>
      <c r="G12" s="47">
        <v>147.82608695652172</v>
      </c>
      <c r="H12" s="47">
        <v>139.73596713474953</v>
      </c>
      <c r="I12" s="47">
        <v>237.5</v>
      </c>
      <c r="J12" s="47">
        <v>138.47360562201175</v>
      </c>
    </row>
    <row r="13" spans="1:10" ht="15.75">
      <c r="A13" s="56" t="s">
        <v>60</v>
      </c>
      <c r="B13" s="52">
        <v>1</v>
      </c>
      <c r="C13" s="53">
        <v>37.51</v>
      </c>
      <c r="D13" s="52">
        <v>0</v>
      </c>
      <c r="E13" s="52">
        <v>0</v>
      </c>
      <c r="F13" s="53"/>
      <c r="G13" s="53">
        <v>25</v>
      </c>
      <c r="H13" s="53">
        <v>53.8313181366752</v>
      </c>
      <c r="I13" s="53">
        <v>0</v>
      </c>
      <c r="J13" s="57">
        <v>0</v>
      </c>
    </row>
    <row r="14" spans="1:10" ht="15.75">
      <c r="A14" s="56" t="s">
        <v>61</v>
      </c>
      <c r="B14" s="52">
        <v>13</v>
      </c>
      <c r="C14" s="53">
        <v>176.303</v>
      </c>
      <c r="D14" s="52">
        <v>7</v>
      </c>
      <c r="E14" s="53">
        <v>16.533000000000001</v>
      </c>
      <c r="F14" s="53"/>
      <c r="G14" s="53">
        <v>118.18181818181819</v>
      </c>
      <c r="H14" s="53">
        <v>280.56361103507447</v>
      </c>
      <c r="I14" s="53">
        <v>233.33333333333334</v>
      </c>
      <c r="J14" s="57">
        <v>46.795924143787154</v>
      </c>
    </row>
    <row r="15" spans="1:10" ht="15.75">
      <c r="A15" s="56" t="s">
        <v>62</v>
      </c>
      <c r="B15" s="52">
        <v>5</v>
      </c>
      <c r="C15" s="52">
        <v>38.1</v>
      </c>
      <c r="D15" s="51">
        <v>4</v>
      </c>
      <c r="E15" s="51">
        <v>35.6</v>
      </c>
      <c r="F15" s="53"/>
      <c r="G15" s="53">
        <v>125</v>
      </c>
      <c r="H15" s="53">
        <v>334.21052631578954</v>
      </c>
      <c r="I15" s="53">
        <v>400</v>
      </c>
      <c r="J15" s="53">
        <v>2094.1176470588234</v>
      </c>
    </row>
    <row r="16" spans="1:10" ht="15.75">
      <c r="A16" s="56" t="s">
        <v>63</v>
      </c>
      <c r="B16" s="51">
        <v>6</v>
      </c>
      <c r="C16" s="51">
        <v>8.847999999999999</v>
      </c>
      <c r="D16" s="52">
        <v>3</v>
      </c>
      <c r="E16" s="52">
        <v>5</v>
      </c>
      <c r="F16" s="51"/>
      <c r="G16" s="53">
        <v>600</v>
      </c>
      <c r="H16" s="53">
        <v>1769.5999999999997</v>
      </c>
      <c r="I16" s="52">
        <v>300</v>
      </c>
      <c r="J16" s="52">
        <v>1000</v>
      </c>
    </row>
    <row r="17" spans="1:10" ht="15.75">
      <c r="A17" s="56" t="s">
        <v>64</v>
      </c>
      <c r="B17" s="52">
        <v>9</v>
      </c>
      <c r="C17" s="52">
        <v>102.321</v>
      </c>
      <c r="D17" s="52">
        <v>5</v>
      </c>
      <c r="E17" s="52">
        <v>90.91</v>
      </c>
      <c r="F17" s="52"/>
      <c r="G17" s="53">
        <v>300</v>
      </c>
      <c r="H17" s="53">
        <v>88.654989414531357</v>
      </c>
      <c r="I17" s="35">
        <v>500</v>
      </c>
      <c r="J17" s="35">
        <v>227.27499999999998</v>
      </c>
    </row>
    <row r="18" spans="1:10" ht="15.75">
      <c r="A18" s="49" t="s">
        <v>54</v>
      </c>
      <c r="B18" s="46">
        <v>34</v>
      </c>
      <c r="C18" s="47">
        <v>363.08100000000002</v>
      </c>
      <c r="D18" s="46">
        <v>19</v>
      </c>
      <c r="E18" s="47">
        <v>148.04300000000001</v>
      </c>
      <c r="F18" s="53"/>
      <c r="G18" s="47">
        <v>147.82608695652172</v>
      </c>
      <c r="H18" s="47">
        <v>139.73558227411991</v>
      </c>
      <c r="I18" s="47">
        <v>237.5</v>
      </c>
      <c r="J18" s="47">
        <v>138.47360562201175</v>
      </c>
    </row>
    <row r="19" spans="1:10" ht="15.75">
      <c r="A19" s="50" t="s">
        <v>55</v>
      </c>
      <c r="B19" s="46">
        <v>0</v>
      </c>
      <c r="C19" s="46">
        <v>0</v>
      </c>
      <c r="D19" s="46"/>
      <c r="E19" s="46"/>
      <c r="F19" s="51"/>
      <c r="G19" s="47"/>
      <c r="H19" s="47"/>
      <c r="I19" s="46" t="s">
        <v>560</v>
      </c>
      <c r="J19" s="46" t="s">
        <v>560</v>
      </c>
    </row>
    <row r="20" spans="1:10" ht="15.75">
      <c r="A20" s="50" t="s">
        <v>65</v>
      </c>
      <c r="B20" s="52">
        <v>31</v>
      </c>
      <c r="C20" s="53">
        <v>273.08100000000002</v>
      </c>
      <c r="D20" s="52">
        <v>17</v>
      </c>
      <c r="E20" s="53">
        <v>67.042999999999992</v>
      </c>
      <c r="F20" s="53"/>
      <c r="G20" s="53">
        <v>134.78260869565216</v>
      </c>
      <c r="H20" s="53">
        <v>105.09812560557819</v>
      </c>
      <c r="I20" s="53">
        <v>212.5</v>
      </c>
      <c r="J20" s="57">
        <v>62.709388094786867</v>
      </c>
    </row>
    <row r="21" spans="1:10" ht="31.5">
      <c r="A21" s="58" t="s">
        <v>66</v>
      </c>
      <c r="B21" s="59">
        <v>14</v>
      </c>
      <c r="C21" s="60">
        <v>197.24800000000002</v>
      </c>
      <c r="D21" s="59">
        <v>7</v>
      </c>
      <c r="E21" s="60">
        <v>44.13</v>
      </c>
      <c r="F21" s="60"/>
      <c r="G21" s="60">
        <v>175</v>
      </c>
      <c r="H21" s="60">
        <v>349.39677916494975</v>
      </c>
      <c r="I21" s="60">
        <v>233.33333333333334</v>
      </c>
      <c r="J21" s="61">
        <v>120.80481795784287</v>
      </c>
    </row>
    <row r="22" spans="1:10" ht="15.75">
      <c r="A22" s="50" t="s">
        <v>57</v>
      </c>
      <c r="B22" s="51">
        <v>3</v>
      </c>
      <c r="C22" s="51">
        <v>90</v>
      </c>
      <c r="D22" s="51">
        <v>2</v>
      </c>
      <c r="E22" s="51">
        <v>81</v>
      </c>
      <c r="F22" s="51"/>
      <c r="G22" s="51"/>
      <c r="H22" s="51"/>
      <c r="I22" s="51" t="s">
        <v>560</v>
      </c>
      <c r="J22" s="51" t="s">
        <v>560</v>
      </c>
    </row>
    <row r="23" spans="1:10" ht="15.75">
      <c r="A23" s="62"/>
      <c r="B23" s="62"/>
      <c r="C23" s="62"/>
      <c r="D23" s="62"/>
      <c r="E23" s="62"/>
      <c r="F23" s="62"/>
      <c r="G23" s="62"/>
      <c r="H23" s="62"/>
      <c r="I23" s="62"/>
      <c r="J23" s="62"/>
    </row>
    <row r="24" spans="1:10" ht="15.75">
      <c r="A24" s="63" t="s">
        <v>604</v>
      </c>
      <c r="B24" s="64"/>
      <c r="C24" s="64"/>
      <c r="D24" s="64"/>
      <c r="E24" s="64"/>
      <c r="F24" s="64"/>
      <c r="G24" s="64"/>
      <c r="H24" s="64"/>
      <c r="I24" s="64"/>
      <c r="J24" s="64"/>
    </row>
    <row r="25" spans="1:10" ht="15.75">
      <c r="A25" s="62"/>
      <c r="B25" s="62"/>
      <c r="C25" s="62"/>
      <c r="D25" s="62"/>
      <c r="E25" s="62"/>
      <c r="F25" s="62"/>
      <c r="G25" s="62"/>
      <c r="H25" s="62"/>
      <c r="I25" s="62"/>
      <c r="J25" s="62"/>
    </row>
    <row r="26" spans="1:10" ht="15.75">
      <c r="A26" s="64"/>
      <c r="B26" s="64"/>
      <c r="C26" s="64"/>
      <c r="D26" s="64"/>
      <c r="E26" s="64"/>
      <c r="F26" s="64"/>
      <c r="G26" s="64"/>
      <c r="H26" s="64"/>
      <c r="I26" s="64"/>
      <c r="J26" s="64"/>
    </row>
    <row r="27" spans="1:10" ht="15.75">
      <c r="A27" s="64"/>
      <c r="B27" s="64"/>
      <c r="C27" s="64"/>
      <c r="D27" s="64"/>
      <c r="E27" s="64"/>
      <c r="F27" s="64"/>
      <c r="G27" s="64"/>
      <c r="H27" s="64"/>
      <c r="I27" s="64"/>
      <c r="J27" s="64"/>
    </row>
    <row r="28" spans="1:10" ht="15.75">
      <c r="A28" s="64"/>
      <c r="B28" s="64"/>
      <c r="C28" s="64"/>
      <c r="D28" s="64"/>
      <c r="E28" s="64"/>
      <c r="F28" s="64"/>
      <c r="G28" s="64"/>
      <c r="H28" s="64"/>
      <c r="I28" s="64"/>
      <c r="J28" s="64"/>
    </row>
    <row r="29" spans="1:10" ht="15.75">
      <c r="A29" s="64"/>
      <c r="B29" s="64"/>
      <c r="C29" s="64"/>
      <c r="D29" s="64"/>
      <c r="E29" s="64"/>
      <c r="F29" s="64"/>
      <c r="G29" s="64"/>
      <c r="H29" s="64"/>
      <c r="I29" s="64"/>
      <c r="J29" s="64"/>
    </row>
    <row r="30" spans="1:10" ht="15.75">
      <c r="A30" s="64"/>
      <c r="B30" s="64"/>
      <c r="C30" s="64"/>
      <c r="D30" s="64"/>
      <c r="E30" s="64"/>
      <c r="F30" s="64"/>
      <c r="G30" s="64"/>
      <c r="H30" s="64"/>
      <c r="I30" s="64"/>
      <c r="J30" s="64"/>
    </row>
  </sheetData>
  <mergeCells count="10">
    <mergeCell ref="A1:J1"/>
    <mergeCell ref="G2:H2"/>
    <mergeCell ref="A3:A5"/>
    <mergeCell ref="B3:B5"/>
    <mergeCell ref="C3:C5"/>
    <mergeCell ref="G3:J3"/>
    <mergeCell ref="D3:E4"/>
    <mergeCell ref="I4:J4"/>
    <mergeCell ref="G4:G5"/>
    <mergeCell ref="H4:H5"/>
  </mergeCells>
  <pageMargins left="0.31496062992125984" right="0.23622047244094491" top="0.51181102362204722" bottom="0.51181102362204722" header="0.31496062992125984" footer="0.31496062992125984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1EF32-3683-440F-959C-E6AFC98CC911}">
  <sheetPr>
    <pageSetUpPr fitToPage="1"/>
  </sheetPr>
  <dimension ref="A1:O22"/>
  <sheetViews>
    <sheetView workbookViewId="0">
      <selection activeCell="B19" sqref="B19:B20"/>
    </sheetView>
  </sheetViews>
  <sheetFormatPr defaultColWidth="9" defaultRowHeight="15.75"/>
  <cols>
    <col min="1" max="1" width="29.33203125" style="148" customWidth="1"/>
    <col min="2" max="2" width="9.21875" style="148" customWidth="1"/>
    <col min="3" max="4" width="10.33203125" style="148" customWidth="1"/>
    <col min="5" max="5" width="10" style="172" customWidth="1"/>
    <col min="6" max="6" width="10.109375" style="172" customWidth="1"/>
    <col min="7" max="7" width="10.88671875" style="172" customWidth="1"/>
    <col min="8" max="8" width="9" style="148"/>
    <col min="9" max="9" width="8.6640625" style="148" customWidth="1"/>
    <col min="10" max="16384" width="9" style="148"/>
  </cols>
  <sheetData>
    <row r="1" spans="1:15" s="100" customFormat="1" ht="43.5" customHeight="1">
      <c r="A1" s="708" t="s">
        <v>611</v>
      </c>
      <c r="B1" s="708"/>
      <c r="C1" s="708"/>
      <c r="D1" s="708"/>
      <c r="E1" s="708"/>
      <c r="F1" s="708"/>
      <c r="G1" s="708"/>
    </row>
    <row r="2" spans="1:15" s="135" customFormat="1" ht="16.5">
      <c r="A2" s="149"/>
      <c r="B2" s="149"/>
      <c r="C2" s="149"/>
      <c r="D2" s="149"/>
      <c r="E2" s="150"/>
      <c r="F2" s="150"/>
      <c r="G2" s="150"/>
    </row>
    <row r="3" spans="1:15" s="138" customFormat="1" ht="37.5" customHeight="1">
      <c r="A3" s="709"/>
      <c r="B3" s="711" t="s">
        <v>532</v>
      </c>
      <c r="C3" s="711"/>
      <c r="D3" s="711"/>
      <c r="E3" s="712" t="s">
        <v>533</v>
      </c>
      <c r="F3" s="712"/>
      <c r="G3" s="712"/>
    </row>
    <row r="4" spans="1:15" s="140" customFormat="1" ht="47.25">
      <c r="A4" s="710"/>
      <c r="B4" s="548" t="s">
        <v>137</v>
      </c>
      <c r="C4" s="549" t="s">
        <v>138</v>
      </c>
      <c r="D4" s="549" t="s">
        <v>139</v>
      </c>
      <c r="E4" s="547" t="s">
        <v>137</v>
      </c>
      <c r="F4" s="550" t="s">
        <v>140</v>
      </c>
      <c r="G4" s="549" t="s">
        <v>141</v>
      </c>
      <c r="H4" s="526"/>
    </row>
    <row r="5" spans="1:15" s="140" customFormat="1" ht="31.5">
      <c r="A5" s="151" t="s">
        <v>142</v>
      </c>
      <c r="B5" s="152">
        <f>B7+B8+B10+B11</f>
        <v>434</v>
      </c>
      <c r="C5" s="152">
        <f t="shared" ref="C5:D5" si="0">C7+C8+C10+C11</f>
        <v>4800.3509922209996</v>
      </c>
      <c r="D5" s="152">
        <f t="shared" si="0"/>
        <v>4315</v>
      </c>
      <c r="E5" s="153">
        <v>88.211382113821145</v>
      </c>
      <c r="F5" s="153">
        <v>117.37561285538692</v>
      </c>
      <c r="G5" s="153">
        <v>135.86272040302265</v>
      </c>
      <c r="I5" s="154"/>
      <c r="J5" s="155"/>
      <c r="K5" s="155"/>
    </row>
    <row r="6" spans="1:15" s="140" customFormat="1">
      <c r="A6" s="151" t="s">
        <v>54</v>
      </c>
      <c r="B6" s="137"/>
      <c r="C6" s="137"/>
      <c r="D6" s="137"/>
      <c r="E6" s="137"/>
      <c r="F6" s="137"/>
      <c r="G6" s="137"/>
      <c r="I6" s="155"/>
      <c r="J6" s="155"/>
      <c r="K6" s="155"/>
      <c r="M6" s="156"/>
      <c r="N6" s="156"/>
    </row>
    <row r="7" spans="1:15" s="144" customFormat="1">
      <c r="A7" s="139" t="s">
        <v>143</v>
      </c>
      <c r="B7" s="137">
        <v>4</v>
      </c>
      <c r="C7" s="137">
        <v>14</v>
      </c>
      <c r="D7" s="137">
        <v>20</v>
      </c>
      <c r="E7" s="137">
        <v>400</v>
      </c>
      <c r="F7" s="137">
        <v>466.66666666666669</v>
      </c>
      <c r="G7" s="137">
        <v>200</v>
      </c>
      <c r="I7" s="155"/>
      <c r="J7" s="157"/>
      <c r="K7" s="157"/>
    </row>
    <row r="8" spans="1:15" s="144" customFormat="1">
      <c r="A8" s="139" t="s">
        <v>613</v>
      </c>
      <c r="B8" s="158">
        <v>82</v>
      </c>
      <c r="C8" s="158">
        <v>1085.3885200000002</v>
      </c>
      <c r="D8" s="158">
        <v>2463</v>
      </c>
      <c r="E8" s="143">
        <v>89.130434782608688</v>
      </c>
      <c r="F8" s="143">
        <v>57.366665159458861</v>
      </c>
      <c r="G8" s="143">
        <v>192.57232212666148</v>
      </c>
      <c r="I8" s="155"/>
      <c r="J8" s="157"/>
      <c r="K8" s="157"/>
      <c r="L8" s="159"/>
      <c r="M8" s="159"/>
      <c r="N8" s="159"/>
      <c r="O8" s="159"/>
    </row>
    <row r="9" spans="1:15" s="140" customFormat="1" ht="31.5">
      <c r="A9" s="590" t="s">
        <v>614</v>
      </c>
      <c r="B9" s="160">
        <v>73</v>
      </c>
      <c r="C9" s="160">
        <v>1004.18852</v>
      </c>
      <c r="D9" s="160">
        <v>2348</v>
      </c>
      <c r="E9" s="141">
        <v>87.951807228915669</v>
      </c>
      <c r="F9" s="141">
        <v>55.418194577426064</v>
      </c>
      <c r="G9" s="143">
        <v>188.74598070739552</v>
      </c>
      <c r="I9" s="154"/>
      <c r="J9" s="161"/>
      <c r="K9" s="161"/>
      <c r="L9" s="162"/>
      <c r="M9" s="163"/>
      <c r="N9" s="164"/>
      <c r="O9" s="164"/>
    </row>
    <row r="10" spans="1:15" s="140" customFormat="1">
      <c r="A10" s="139" t="s">
        <v>144</v>
      </c>
      <c r="B10" s="160">
        <v>64</v>
      </c>
      <c r="C10" s="160">
        <v>729.14425000000006</v>
      </c>
      <c r="D10" s="160">
        <v>310</v>
      </c>
      <c r="E10" s="141">
        <v>76.19047619047619</v>
      </c>
      <c r="F10" s="141">
        <v>149.35298298655067</v>
      </c>
      <c r="G10" s="143">
        <v>83.55795148247978</v>
      </c>
      <c r="I10" s="154"/>
      <c r="J10" s="161"/>
      <c r="K10" s="161"/>
      <c r="L10" s="159"/>
      <c r="M10" s="159"/>
    </row>
    <row r="11" spans="1:15" s="140" customFormat="1">
      <c r="A11" s="139" t="s">
        <v>57</v>
      </c>
      <c r="B11" s="160">
        <v>284</v>
      </c>
      <c r="C11" s="160">
        <v>2971.8182222209998</v>
      </c>
      <c r="D11" s="160">
        <v>1522</v>
      </c>
      <c r="E11" s="141">
        <v>90.158730158730165</v>
      </c>
      <c r="F11" s="141">
        <v>174.14565386967459</v>
      </c>
      <c r="G11" s="143">
        <v>100.3957783641161</v>
      </c>
      <c r="I11" s="154"/>
      <c r="J11" s="161"/>
      <c r="K11" s="161"/>
      <c r="L11" s="159"/>
      <c r="M11" s="159"/>
    </row>
    <row r="12" spans="1:15" s="140" customFormat="1" ht="50.25" customHeight="1">
      <c r="A12" s="589" t="s">
        <v>615</v>
      </c>
      <c r="B12" s="160">
        <v>158</v>
      </c>
      <c r="C12" s="160">
        <v>877.07922222100001</v>
      </c>
      <c r="D12" s="160">
        <v>717</v>
      </c>
      <c r="E12" s="141">
        <v>93.491124260355036</v>
      </c>
      <c r="F12" s="141">
        <v>88.399827673298915</v>
      </c>
      <c r="G12" s="141">
        <v>99.860724233983291</v>
      </c>
      <c r="I12" s="154"/>
      <c r="J12" s="161"/>
      <c r="K12" s="161"/>
      <c r="L12" s="155"/>
      <c r="M12" s="155"/>
      <c r="N12" s="155"/>
      <c r="O12" s="155"/>
    </row>
    <row r="13" spans="1:15" s="140" customFormat="1">
      <c r="A13" s="590" t="s">
        <v>145</v>
      </c>
      <c r="B13" s="160">
        <v>26</v>
      </c>
      <c r="C13" s="160">
        <v>123.29900000000001</v>
      </c>
      <c r="D13" s="160">
        <v>120</v>
      </c>
      <c r="E13" s="141">
        <v>113.04347826086956</v>
      </c>
      <c r="F13" s="141">
        <v>101.06475409836067</v>
      </c>
      <c r="G13" s="141">
        <v>106.19469026548674</v>
      </c>
      <c r="I13" s="155"/>
      <c r="J13" s="161"/>
      <c r="K13" s="161"/>
      <c r="L13" s="164"/>
      <c r="M13" s="164"/>
      <c r="N13" s="164"/>
      <c r="O13" s="164"/>
    </row>
    <row r="14" spans="1:15" s="140" customFormat="1">
      <c r="A14" s="590" t="s">
        <v>146</v>
      </c>
      <c r="B14" s="160">
        <v>14</v>
      </c>
      <c r="C14" s="160">
        <v>562.02</v>
      </c>
      <c r="D14" s="160">
        <v>63</v>
      </c>
      <c r="E14" s="141">
        <v>99.999999999999986</v>
      </c>
      <c r="F14" s="141">
        <v>258.04407713498625</v>
      </c>
      <c r="G14" s="141">
        <v>85.13513513513513</v>
      </c>
      <c r="I14" s="155"/>
      <c r="J14" s="161"/>
      <c r="K14" s="161"/>
    </row>
    <row r="15" spans="1:15" s="140" customFormat="1">
      <c r="A15" s="590" t="s">
        <v>147</v>
      </c>
      <c r="B15" s="160">
        <v>12</v>
      </c>
      <c r="C15" s="160">
        <v>26.25</v>
      </c>
      <c r="D15" s="160">
        <v>72</v>
      </c>
      <c r="E15" s="141">
        <v>50</v>
      </c>
      <c r="F15" s="141">
        <v>57.439824945295406</v>
      </c>
      <c r="G15" s="141">
        <v>84.705882352941174</v>
      </c>
      <c r="I15" s="155"/>
      <c r="J15" s="161"/>
      <c r="K15" s="161"/>
    </row>
    <row r="16" spans="1:15" s="140" customFormat="1">
      <c r="A16" s="590" t="s">
        <v>148</v>
      </c>
      <c r="B16" s="137">
        <v>2</v>
      </c>
      <c r="C16" s="137">
        <v>2.0019999999999998</v>
      </c>
      <c r="D16" s="137">
        <v>15</v>
      </c>
      <c r="E16" s="143">
        <v>100</v>
      </c>
      <c r="F16" s="143">
        <v>100.09999999999998</v>
      </c>
      <c r="G16" s="141">
        <v>187.5</v>
      </c>
      <c r="I16" s="155"/>
      <c r="J16" s="161"/>
      <c r="K16" s="161"/>
    </row>
    <row r="17" spans="1:13" s="140" customFormat="1">
      <c r="A17" s="590" t="s">
        <v>149</v>
      </c>
      <c r="B17" s="158">
        <v>2</v>
      </c>
      <c r="C17" s="158">
        <v>6.6</v>
      </c>
      <c r="D17" s="158">
        <v>11</v>
      </c>
      <c r="E17" s="143">
        <v>100</v>
      </c>
      <c r="F17" s="143">
        <v>63.461538461538453</v>
      </c>
      <c r="G17" s="143">
        <v>183.33333333333334</v>
      </c>
      <c r="I17" s="155"/>
      <c r="J17" s="161"/>
      <c r="K17" s="161"/>
    </row>
    <row r="18" spans="1:13" s="170" customFormat="1">
      <c r="A18" s="165" t="s">
        <v>616</v>
      </c>
      <c r="B18" s="166">
        <v>185</v>
      </c>
      <c r="C18" s="137"/>
      <c r="D18" s="137"/>
      <c r="E18" s="136">
        <v>124.16107382550335</v>
      </c>
      <c r="F18" s="137"/>
      <c r="G18" s="137"/>
      <c r="H18" s="137"/>
      <c r="I18" s="155"/>
      <c r="J18" s="161"/>
      <c r="K18" s="161"/>
      <c r="L18" s="169"/>
      <c r="M18" s="169"/>
    </row>
    <row r="19" spans="1:13" s="138" customFormat="1" ht="31.5">
      <c r="A19" s="165" t="s">
        <v>617</v>
      </c>
      <c r="B19" s="166">
        <v>605</v>
      </c>
      <c r="C19" s="137"/>
      <c r="D19" s="137"/>
      <c r="E19" s="136">
        <v>128.99786780383795</v>
      </c>
      <c r="F19" s="137"/>
      <c r="G19" s="137"/>
      <c r="H19" s="137"/>
      <c r="I19" s="155"/>
      <c r="J19" s="161"/>
      <c r="K19" s="161"/>
      <c r="L19" s="167"/>
      <c r="M19" s="168"/>
    </row>
    <row r="20" spans="1:13" s="138" customFormat="1" ht="31.5">
      <c r="A20" s="165" t="s">
        <v>618</v>
      </c>
      <c r="B20" s="166">
        <v>61</v>
      </c>
      <c r="C20" s="137"/>
      <c r="D20" s="137"/>
      <c r="E20" s="136">
        <v>169.44444444444446</v>
      </c>
      <c r="F20" s="137"/>
      <c r="G20" s="137"/>
      <c r="H20" s="137"/>
      <c r="I20" s="155"/>
      <c r="J20" s="161"/>
      <c r="K20" s="161"/>
    </row>
    <row r="21" spans="1:13">
      <c r="C21" s="171"/>
      <c r="D21" s="171"/>
    </row>
    <row r="22" spans="1:13">
      <c r="A22" s="147" t="s">
        <v>612</v>
      </c>
      <c r="B22" s="173"/>
      <c r="C22" s="173"/>
      <c r="D22" s="173"/>
      <c r="E22" s="174"/>
      <c r="F22" s="174"/>
      <c r="G22" s="174"/>
    </row>
  </sheetData>
  <mergeCells count="4">
    <mergeCell ref="A1:G1"/>
    <mergeCell ref="A3:A4"/>
    <mergeCell ref="B3:D3"/>
    <mergeCell ref="E3:G3"/>
  </mergeCells>
  <pageMargins left="0.51181102362204722" right="0.51181102362204722" top="0.74803149606299213" bottom="0.74803149606299213" header="0.31496062992125984" footer="0.31496062992125984"/>
  <pageSetup paperSize="9" scale="95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204E-1A51-40BF-97AC-AFE3341E6B30}">
  <sheetPr>
    <pageSetUpPr fitToPage="1"/>
  </sheetPr>
  <dimension ref="A1:L24"/>
  <sheetViews>
    <sheetView workbookViewId="0">
      <selection activeCell="E16" sqref="E16"/>
    </sheetView>
  </sheetViews>
  <sheetFormatPr defaultColWidth="9" defaultRowHeight="15.75"/>
  <cols>
    <col min="1" max="1" width="1.88671875" style="140" customWidth="1"/>
    <col min="2" max="2" width="22.44140625" style="140" customWidth="1"/>
    <col min="3" max="3" width="12.33203125" style="140" customWidth="1"/>
    <col min="4" max="4" width="12.88671875" style="140" customWidth="1"/>
    <col min="5" max="5" width="13" style="140" customWidth="1"/>
    <col min="6" max="6" width="11.6640625" style="140" customWidth="1"/>
    <col min="7" max="7" width="11.21875" style="140" customWidth="1"/>
    <col min="8" max="8" width="10.109375" style="140" bestFit="1" customWidth="1"/>
    <col min="9" max="9" width="11.109375" style="140" bestFit="1" customWidth="1"/>
    <col min="10" max="10" width="12.6640625" style="140" bestFit="1" customWidth="1"/>
    <col min="11" max="11" width="9" style="140"/>
    <col min="12" max="12" width="10.109375" style="140" bestFit="1" customWidth="1"/>
    <col min="13" max="16384" width="9" style="140"/>
  </cols>
  <sheetData>
    <row r="1" spans="1:12" ht="48" customHeight="1">
      <c r="A1" s="713" t="s">
        <v>150</v>
      </c>
      <c r="B1" s="714"/>
      <c r="C1" s="714"/>
      <c r="D1" s="714"/>
      <c r="E1" s="714"/>
      <c r="F1" s="714"/>
      <c r="G1" s="714"/>
    </row>
    <row r="2" spans="1:12">
      <c r="A2" s="715"/>
      <c r="B2" s="715"/>
      <c r="C2" s="715"/>
      <c r="D2" s="715"/>
      <c r="E2" s="715"/>
      <c r="F2" s="715"/>
      <c r="G2" s="715"/>
    </row>
    <row r="3" spans="1:12">
      <c r="A3" s="176"/>
      <c r="B3" s="175"/>
      <c r="C3" s="175"/>
      <c r="D3" s="175"/>
      <c r="E3" s="175"/>
      <c r="F3" s="177"/>
      <c r="G3" s="177"/>
    </row>
    <row r="4" spans="1:12">
      <c r="A4" s="178"/>
      <c r="B4" s="178"/>
      <c r="G4" s="179" t="s">
        <v>122</v>
      </c>
    </row>
    <row r="5" spans="1:12" ht="16.5" customHeight="1">
      <c r="A5" s="180"/>
      <c r="B5" s="181"/>
      <c r="C5" s="182" t="s">
        <v>3</v>
      </c>
      <c r="D5" s="182" t="s">
        <v>151</v>
      </c>
      <c r="E5" s="182" t="s">
        <v>20</v>
      </c>
      <c r="F5" s="551" t="s">
        <v>325</v>
      </c>
      <c r="G5" s="551" t="s">
        <v>534</v>
      </c>
    </row>
    <row r="6" spans="1:12" ht="16.5" customHeight="1">
      <c r="A6" s="180"/>
      <c r="B6" s="180"/>
      <c r="C6" s="183" t="s">
        <v>535</v>
      </c>
      <c r="D6" s="183" t="s">
        <v>536</v>
      </c>
      <c r="E6" s="183" t="s">
        <v>534</v>
      </c>
      <c r="F6" s="552" t="s">
        <v>537</v>
      </c>
      <c r="G6" s="552" t="s">
        <v>537</v>
      </c>
    </row>
    <row r="7" spans="1:12" ht="16.5" customHeight="1">
      <c r="A7" s="180"/>
      <c r="B7" s="180"/>
      <c r="C7" s="183" t="s">
        <v>152</v>
      </c>
      <c r="D7" s="183" t="s">
        <v>152</v>
      </c>
      <c r="E7" s="183" t="s">
        <v>153</v>
      </c>
      <c r="F7" s="552" t="s">
        <v>154</v>
      </c>
      <c r="G7" s="552" t="s">
        <v>154</v>
      </c>
    </row>
    <row r="8" spans="1:12" ht="16.5" customHeight="1">
      <c r="A8" s="180"/>
      <c r="B8" s="180"/>
      <c r="C8" s="184">
        <v>2023</v>
      </c>
      <c r="D8" s="184">
        <v>2023</v>
      </c>
      <c r="E8" s="184">
        <v>2023</v>
      </c>
      <c r="F8" s="553" t="s">
        <v>155</v>
      </c>
      <c r="G8" s="553" t="s">
        <v>155</v>
      </c>
    </row>
    <row r="9" spans="1:12" ht="16.5" customHeight="1">
      <c r="A9" s="180"/>
      <c r="B9" s="180"/>
      <c r="C9" s="185"/>
      <c r="D9" s="185"/>
      <c r="E9" s="185"/>
      <c r="F9" s="554" t="s">
        <v>156</v>
      </c>
      <c r="G9" s="554" t="s">
        <v>156</v>
      </c>
    </row>
    <row r="10" spans="1:12">
      <c r="A10" s="186"/>
      <c r="B10" s="180"/>
      <c r="C10" s="187"/>
      <c r="D10" s="187"/>
      <c r="E10" s="187"/>
      <c r="F10" s="187"/>
      <c r="G10" s="180"/>
    </row>
    <row r="11" spans="1:12" ht="27" customHeight="1">
      <c r="A11" s="148"/>
      <c r="B11" s="188" t="s">
        <v>123</v>
      </c>
      <c r="C11" s="189">
        <v>6078555.0635408722</v>
      </c>
      <c r="D11" s="189">
        <v>6228240.2785735568</v>
      </c>
      <c r="E11" s="189">
        <v>24687951.163508937</v>
      </c>
      <c r="F11" s="190">
        <v>107.07947651630757</v>
      </c>
      <c r="G11" s="190">
        <v>105.24971442047099</v>
      </c>
      <c r="I11" s="164"/>
      <c r="J11" s="191"/>
      <c r="K11" s="191"/>
    </row>
    <row r="12" spans="1:12" ht="27" customHeight="1">
      <c r="A12" s="186"/>
      <c r="B12" s="180" t="s">
        <v>157</v>
      </c>
      <c r="C12" s="192">
        <v>4936573.38</v>
      </c>
      <c r="D12" s="192">
        <v>5053083.1000000006</v>
      </c>
      <c r="E12" s="192">
        <v>20093126.065620609</v>
      </c>
      <c r="F12" s="193">
        <v>106.22778868604314</v>
      </c>
      <c r="G12" s="193">
        <v>104.54759712103409</v>
      </c>
      <c r="I12" s="164"/>
      <c r="J12" s="191"/>
      <c r="K12" s="191"/>
    </row>
    <row r="13" spans="1:12" ht="27" customHeight="1">
      <c r="A13" s="194"/>
      <c r="B13" s="195" t="s">
        <v>158</v>
      </c>
      <c r="C13" s="192">
        <v>53607.51</v>
      </c>
      <c r="D13" s="192">
        <v>57428</v>
      </c>
      <c r="E13" s="192">
        <v>205280.66</v>
      </c>
      <c r="F13" s="193">
        <v>122.08809661553627</v>
      </c>
      <c r="G13" s="193">
        <v>110.77115894933375</v>
      </c>
      <c r="H13" s="196"/>
      <c r="I13" s="164"/>
      <c r="J13" s="191"/>
      <c r="K13" s="191"/>
      <c r="L13" s="196"/>
    </row>
    <row r="14" spans="1:12" ht="27" customHeight="1">
      <c r="A14" s="194"/>
      <c r="B14" s="195" t="s">
        <v>159</v>
      </c>
      <c r="C14" s="192">
        <v>490138.06</v>
      </c>
      <c r="D14" s="192">
        <v>498768.4</v>
      </c>
      <c r="E14" s="192">
        <v>1966002.96</v>
      </c>
      <c r="F14" s="193">
        <v>106.41681819153787</v>
      </c>
      <c r="G14" s="193">
        <v>106.10623268803282</v>
      </c>
      <c r="I14" s="164"/>
      <c r="J14" s="191"/>
      <c r="K14" s="191"/>
      <c r="L14" s="196"/>
    </row>
    <row r="15" spans="1:12" ht="27" customHeight="1">
      <c r="A15" s="186"/>
      <c r="B15" s="180" t="s">
        <v>160</v>
      </c>
      <c r="C15" s="197">
        <v>18515.150000000001</v>
      </c>
      <c r="D15" s="197">
        <v>20122.560000000001</v>
      </c>
      <c r="E15" s="197">
        <v>70355.8</v>
      </c>
      <c r="F15" s="193">
        <v>83.503523466282928</v>
      </c>
      <c r="G15" s="193">
        <v>94.222365276428661</v>
      </c>
      <c r="I15" s="164"/>
      <c r="J15" s="191"/>
      <c r="K15" s="191"/>
    </row>
    <row r="16" spans="1:12" ht="27" customHeight="1">
      <c r="A16" s="186"/>
      <c r="B16" s="180" t="s">
        <v>161</v>
      </c>
      <c r="C16" s="192">
        <v>579720.96354087221</v>
      </c>
      <c r="D16" s="192">
        <v>598838.21857355605</v>
      </c>
      <c r="E16" s="192">
        <v>2353185.6778883254</v>
      </c>
      <c r="F16" s="193">
        <v>115.20584919870073</v>
      </c>
      <c r="G16" s="193">
        <v>110.76009774676581</v>
      </c>
      <c r="I16" s="164"/>
      <c r="J16" s="191"/>
      <c r="K16" s="191"/>
    </row>
    <row r="17" spans="1:10" ht="27" customHeight="1">
      <c r="A17" s="186"/>
      <c r="B17" s="180"/>
      <c r="C17" s="192"/>
      <c r="D17" s="192"/>
      <c r="E17" s="192"/>
      <c r="F17" s="192"/>
      <c r="G17" s="180"/>
      <c r="I17" s="164"/>
      <c r="J17" s="191"/>
    </row>
    <row r="18" spans="1:10" s="198" customFormat="1" ht="26.25" customHeight="1">
      <c r="A18" s="716" t="s">
        <v>162</v>
      </c>
      <c r="B18" s="716"/>
      <c r="C18" s="716"/>
      <c r="D18" s="716"/>
      <c r="E18" s="716"/>
      <c r="F18" s="716"/>
      <c r="G18" s="716"/>
    </row>
    <row r="19" spans="1:10" ht="30.75" customHeight="1">
      <c r="A19" s="148"/>
      <c r="B19" s="188" t="s">
        <v>123</v>
      </c>
      <c r="C19" s="199">
        <f>SUM(C20:C24)</f>
        <v>100.00000000000003</v>
      </c>
      <c r="D19" s="199">
        <f t="shared" ref="D19:E19" si="0">SUM(D20:D24)</f>
        <v>99.999999999999986</v>
      </c>
      <c r="E19" s="199">
        <f t="shared" si="0"/>
        <v>99.999999999999986</v>
      </c>
      <c r="F19" s="199">
        <v>0</v>
      </c>
      <c r="G19" s="199">
        <v>0</v>
      </c>
      <c r="H19" s="196"/>
      <c r="I19" s="164"/>
    </row>
    <row r="20" spans="1:10" ht="27.75" customHeight="1">
      <c r="A20" s="186"/>
      <c r="B20" s="180" t="s">
        <v>157</v>
      </c>
      <c r="C20" s="164">
        <f>C12/C$11%</f>
        <v>81.21294170072639</v>
      </c>
      <c r="D20" s="164">
        <f t="shared" ref="D20:E20" si="1">D12/D$11%</f>
        <v>81.131794439332381</v>
      </c>
      <c r="E20" s="164">
        <f t="shared" si="1"/>
        <v>81.388390363150492</v>
      </c>
      <c r="F20" s="164">
        <v>0</v>
      </c>
      <c r="G20" s="164">
        <v>0</v>
      </c>
      <c r="H20" s="196"/>
    </row>
    <row r="21" spans="1:10" ht="27.75" customHeight="1">
      <c r="A21" s="194"/>
      <c r="B21" s="195" t="s">
        <v>158</v>
      </c>
      <c r="C21" s="164">
        <f t="shared" ref="C21:E24" si="2">C13/C$11%</f>
        <v>0.88191205705345088</v>
      </c>
      <c r="D21" s="164">
        <f t="shared" si="2"/>
        <v>0.92205819671993505</v>
      </c>
      <c r="E21" s="164">
        <f t="shared" si="2"/>
        <v>0.8315014017988811</v>
      </c>
      <c r="F21" s="164">
        <v>0</v>
      </c>
      <c r="G21" s="164">
        <v>0</v>
      </c>
    </row>
    <row r="22" spans="1:10" ht="27.75" customHeight="1">
      <c r="A22" s="194"/>
      <c r="B22" s="195" t="s">
        <v>159</v>
      </c>
      <c r="C22" s="164">
        <f t="shared" si="2"/>
        <v>8.0633975488655913</v>
      </c>
      <c r="D22" s="164">
        <f t="shared" si="2"/>
        <v>8.0081753062075514</v>
      </c>
      <c r="E22" s="164">
        <f t="shared" si="2"/>
        <v>7.9634107625177624</v>
      </c>
      <c r="F22" s="164">
        <v>0</v>
      </c>
      <c r="G22" s="164">
        <v>0</v>
      </c>
    </row>
    <row r="23" spans="1:10" ht="27.75" customHeight="1">
      <c r="A23" s="186"/>
      <c r="B23" s="180" t="s">
        <v>160</v>
      </c>
      <c r="C23" s="164">
        <f t="shared" si="2"/>
        <v>0.30459788233315072</v>
      </c>
      <c r="D23" s="164">
        <f t="shared" si="2"/>
        <v>0.32308580112469004</v>
      </c>
      <c r="E23" s="164">
        <f t="shared" si="2"/>
        <v>0.2849803109785487</v>
      </c>
      <c r="F23" s="164">
        <v>0</v>
      </c>
      <c r="G23" s="164">
        <v>0</v>
      </c>
    </row>
    <row r="24" spans="1:10" ht="27.75" customHeight="1">
      <c r="A24" s="186"/>
      <c r="B24" s="180" t="s">
        <v>161</v>
      </c>
      <c r="C24" s="164">
        <f t="shared" si="2"/>
        <v>9.5371508110214265</v>
      </c>
      <c r="D24" s="164">
        <f t="shared" si="2"/>
        <v>9.6148862566154385</v>
      </c>
      <c r="E24" s="164">
        <f t="shared" si="2"/>
        <v>9.5317171615542975</v>
      </c>
      <c r="F24" s="164">
        <v>0</v>
      </c>
      <c r="G24" s="164">
        <v>0</v>
      </c>
    </row>
  </sheetData>
  <mergeCells count="3">
    <mergeCell ref="A1:G1"/>
    <mergeCell ref="A2:G2"/>
    <mergeCell ref="A18:G18"/>
  </mergeCells>
  <pageMargins left="0.51181102362204722" right="0.51181102362204722" top="0.74803149606299213" bottom="0.74803149606299213" header="0.31496062992125984" footer="0.31496062992125984"/>
  <pageSetup paperSize="9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2F901-3821-4287-B6C2-5EF237B1DCEC}">
  <sheetPr>
    <pageSetUpPr fitToPage="1"/>
  </sheetPr>
  <dimension ref="A1:L19"/>
  <sheetViews>
    <sheetView topLeftCell="A2" workbookViewId="0">
      <selection activeCell="F16" sqref="F16"/>
    </sheetView>
  </sheetViews>
  <sheetFormatPr defaultColWidth="9" defaultRowHeight="12.75"/>
  <cols>
    <col min="1" max="1" width="2" style="201" customWidth="1"/>
    <col min="2" max="2" width="35.33203125" style="201" customWidth="1"/>
    <col min="3" max="4" width="10.6640625" style="201" customWidth="1"/>
    <col min="5" max="6" width="11.6640625" style="201" customWidth="1"/>
    <col min="7" max="7" width="9" style="201"/>
    <col min="8" max="8" width="10.44140625" style="201" bestFit="1" customWidth="1"/>
    <col min="9" max="9" width="11" style="201" customWidth="1"/>
    <col min="10" max="16384" width="9" style="201"/>
  </cols>
  <sheetData>
    <row r="1" spans="1:12" s="200" customFormat="1" ht="50.1" customHeight="1">
      <c r="A1" s="685" t="s">
        <v>163</v>
      </c>
      <c r="B1" s="685"/>
      <c r="C1" s="685"/>
      <c r="D1" s="685"/>
      <c r="E1" s="685"/>
      <c r="F1" s="685"/>
      <c r="G1" s="685"/>
    </row>
    <row r="2" spans="1:12" ht="24.95" customHeight="1">
      <c r="C2" s="718" t="s">
        <v>122</v>
      </c>
      <c r="D2" s="718"/>
      <c r="E2" s="718"/>
      <c r="F2" s="718"/>
      <c r="G2" s="718"/>
    </row>
    <row r="3" spans="1:12" ht="32.1" customHeight="1">
      <c r="A3" s="177"/>
      <c r="B3" s="202"/>
      <c r="C3" s="719" t="s">
        <v>526</v>
      </c>
      <c r="D3" s="719" t="s">
        <v>527</v>
      </c>
      <c r="E3" s="719" t="s">
        <v>528</v>
      </c>
      <c r="F3" s="719" t="s">
        <v>529</v>
      </c>
      <c r="G3" s="719" t="s">
        <v>531</v>
      </c>
    </row>
    <row r="4" spans="1:12" ht="32.1" customHeight="1">
      <c r="A4" s="177"/>
      <c r="B4" s="177"/>
      <c r="C4" s="720"/>
      <c r="D4" s="720"/>
      <c r="E4" s="720"/>
      <c r="F4" s="720"/>
      <c r="G4" s="720"/>
      <c r="H4" s="203"/>
      <c r="I4" s="204"/>
    </row>
    <row r="5" spans="1:12" s="209" customFormat="1" ht="24.95" customHeight="1">
      <c r="A5" s="205"/>
      <c r="B5" s="177"/>
      <c r="C5" s="206"/>
      <c r="D5" s="206"/>
      <c r="E5" s="206"/>
      <c r="F5" s="206"/>
      <c r="G5" s="206"/>
      <c r="H5" s="207"/>
      <c r="I5" s="208"/>
      <c r="K5" s="210"/>
      <c r="L5" s="210"/>
    </row>
    <row r="6" spans="1:12" s="214" customFormat="1" ht="24.95" customHeight="1">
      <c r="A6" s="717" t="s">
        <v>123</v>
      </c>
      <c r="B6" s="717"/>
      <c r="C6" s="211">
        <v>4936573.38</v>
      </c>
      <c r="D6" s="211">
        <v>5053083.1000000006</v>
      </c>
      <c r="E6" s="211">
        <v>20093126.065620609</v>
      </c>
      <c r="F6" s="212">
        <v>106.22778868604314</v>
      </c>
      <c r="G6" s="212">
        <v>104.54759712103409</v>
      </c>
      <c r="H6" s="207"/>
      <c r="I6" s="213"/>
    </row>
    <row r="7" spans="1:12" s="214" customFormat="1" ht="24.95" customHeight="1">
      <c r="A7" s="215" t="s">
        <v>164</v>
      </c>
      <c r="B7" s="216"/>
      <c r="C7" s="217"/>
      <c r="D7" s="217"/>
      <c r="E7" s="217"/>
      <c r="F7" s="218"/>
      <c r="G7" s="218"/>
      <c r="H7" s="207"/>
      <c r="I7" s="213"/>
    </row>
    <row r="8" spans="1:12" ht="24.95" customHeight="1">
      <c r="A8" s="219"/>
      <c r="B8" s="220" t="s">
        <v>165</v>
      </c>
      <c r="C8" s="221">
        <v>1090807.8400000001</v>
      </c>
      <c r="D8" s="221">
        <v>1113901.6200000001</v>
      </c>
      <c r="E8" s="221">
        <v>4484563.99</v>
      </c>
      <c r="F8" s="222">
        <v>119.79936543366253</v>
      </c>
      <c r="G8" s="222">
        <v>116.06395837770488</v>
      </c>
      <c r="H8" s="207"/>
      <c r="I8" s="213"/>
    </row>
    <row r="9" spans="1:12" s="223" customFormat="1" ht="35.1" customHeight="1">
      <c r="A9" s="205"/>
      <c r="B9" s="220" t="s">
        <v>166</v>
      </c>
      <c r="C9" s="221">
        <v>265387.59999999998</v>
      </c>
      <c r="D9" s="221">
        <v>272581.82</v>
      </c>
      <c r="E9" s="221">
        <v>1119317.42</v>
      </c>
      <c r="F9" s="222">
        <v>137.60202955462597</v>
      </c>
      <c r="G9" s="222">
        <v>138.65957930648511</v>
      </c>
      <c r="H9" s="207"/>
      <c r="I9" s="213"/>
    </row>
    <row r="10" spans="1:12" ht="24.95" customHeight="1">
      <c r="A10" s="205"/>
      <c r="B10" s="224" t="s">
        <v>167</v>
      </c>
      <c r="C10" s="221">
        <v>591732.29</v>
      </c>
      <c r="D10" s="221">
        <v>616037.91</v>
      </c>
      <c r="E10" s="221">
        <v>2390791.39</v>
      </c>
      <c r="F10" s="222">
        <v>112.60525033220578</v>
      </c>
      <c r="G10" s="222">
        <v>110.27545949323044</v>
      </c>
      <c r="H10" s="207"/>
      <c r="I10" s="213"/>
    </row>
    <row r="11" spans="1:12" ht="24.95" customHeight="1">
      <c r="A11" s="205"/>
      <c r="B11" s="220" t="s">
        <v>168</v>
      </c>
      <c r="C11" s="221">
        <v>55958.31</v>
      </c>
      <c r="D11" s="221">
        <v>57108.68</v>
      </c>
      <c r="E11" s="221">
        <v>219893.03999999998</v>
      </c>
      <c r="F11" s="222">
        <v>137.96050001268273</v>
      </c>
      <c r="G11" s="222">
        <v>137.53803530226367</v>
      </c>
      <c r="H11" s="207"/>
      <c r="I11" s="213"/>
    </row>
    <row r="12" spans="1:12" ht="24.95" customHeight="1">
      <c r="A12" s="205"/>
      <c r="B12" s="220" t="s">
        <v>169</v>
      </c>
      <c r="C12" s="221">
        <v>1284337.74</v>
      </c>
      <c r="D12" s="221">
        <v>1314945.3899999999</v>
      </c>
      <c r="E12" s="221">
        <v>5271231.6056206077</v>
      </c>
      <c r="F12" s="222">
        <v>93.164199620601835</v>
      </c>
      <c r="G12" s="222">
        <v>89.924813507938651</v>
      </c>
      <c r="H12" s="207"/>
      <c r="I12" s="213"/>
    </row>
    <row r="13" spans="1:12" ht="35.1" customHeight="1">
      <c r="A13" s="177"/>
      <c r="B13" s="220" t="s">
        <v>170</v>
      </c>
      <c r="C13" s="221">
        <v>275048.63</v>
      </c>
      <c r="D13" s="221">
        <v>279983.90000000002</v>
      </c>
      <c r="E13" s="221">
        <v>1109433.1500000001</v>
      </c>
      <c r="F13" s="222">
        <v>83.610940314042409</v>
      </c>
      <c r="G13" s="222">
        <v>87.207074734873771</v>
      </c>
      <c r="H13" s="207"/>
      <c r="I13" s="213"/>
    </row>
    <row r="14" spans="1:12" ht="24.95" customHeight="1">
      <c r="A14" s="177"/>
      <c r="B14" s="224" t="s">
        <v>171</v>
      </c>
      <c r="C14" s="221">
        <v>304042.82</v>
      </c>
      <c r="D14" s="221">
        <v>314318.84999999998</v>
      </c>
      <c r="E14" s="221">
        <v>1259957.8499999999</v>
      </c>
      <c r="F14" s="222">
        <v>116.04796528945103</v>
      </c>
      <c r="G14" s="222">
        <v>121.12081285538609</v>
      </c>
      <c r="H14" s="207"/>
      <c r="I14" s="213"/>
    </row>
    <row r="15" spans="1:12" ht="24.95" customHeight="1">
      <c r="A15" s="177"/>
      <c r="B15" s="220" t="s">
        <v>172</v>
      </c>
      <c r="C15" s="221">
        <v>515176.63</v>
      </c>
      <c r="D15" s="221">
        <v>519702.09</v>
      </c>
      <c r="E15" s="221">
        <v>2055452.5499999998</v>
      </c>
      <c r="F15" s="222">
        <v>97.316656320331376</v>
      </c>
      <c r="G15" s="222">
        <v>97.581251105203037</v>
      </c>
      <c r="H15" s="207"/>
      <c r="I15" s="213"/>
    </row>
    <row r="16" spans="1:12" ht="24.95" customHeight="1">
      <c r="A16" s="177"/>
      <c r="B16" s="220" t="s">
        <v>173</v>
      </c>
      <c r="C16" s="221">
        <v>256629.83</v>
      </c>
      <c r="D16" s="221">
        <v>262695.61</v>
      </c>
      <c r="E16" s="221">
        <v>998454.72</v>
      </c>
      <c r="F16" s="222">
        <v>124.96504953449687</v>
      </c>
      <c r="G16" s="222">
        <v>120.65327978862395</v>
      </c>
      <c r="H16" s="207"/>
      <c r="I16" s="213"/>
    </row>
    <row r="17" spans="1:9" ht="24.95" customHeight="1">
      <c r="A17" s="177"/>
      <c r="B17" s="224" t="s">
        <v>174</v>
      </c>
      <c r="C17" s="221">
        <v>60297.71</v>
      </c>
      <c r="D17" s="221">
        <v>62357.53</v>
      </c>
      <c r="E17" s="221">
        <v>235248.78999999998</v>
      </c>
      <c r="F17" s="222">
        <v>161.35003788098336</v>
      </c>
      <c r="G17" s="222">
        <v>148.81187042687387</v>
      </c>
      <c r="H17" s="207"/>
      <c r="I17" s="213"/>
    </row>
    <row r="18" spans="1:9" ht="35.1" customHeight="1">
      <c r="A18" s="177"/>
      <c r="B18" s="225" t="s">
        <v>175</v>
      </c>
      <c r="C18" s="221">
        <v>121677.27</v>
      </c>
      <c r="D18" s="221">
        <v>122244.58</v>
      </c>
      <c r="E18" s="221">
        <v>478689.96</v>
      </c>
      <c r="F18" s="222">
        <v>94.473641919773357</v>
      </c>
      <c r="G18" s="222">
        <v>86.794224458286877</v>
      </c>
      <c r="H18" s="207"/>
      <c r="I18" s="213"/>
    </row>
    <row r="19" spans="1:9" ht="31.5">
      <c r="A19" s="177"/>
      <c r="B19" s="112" t="s">
        <v>176</v>
      </c>
      <c r="C19" s="221">
        <v>115476.71</v>
      </c>
      <c r="D19" s="221">
        <v>117205.12</v>
      </c>
      <c r="E19" s="221">
        <v>470091.60000000003</v>
      </c>
      <c r="F19" s="222">
        <v>105.56247616053982</v>
      </c>
      <c r="G19" s="222">
        <v>116.84908844613541</v>
      </c>
      <c r="I19" s="213"/>
    </row>
  </sheetData>
  <mergeCells count="8">
    <mergeCell ref="A6:B6"/>
    <mergeCell ref="A1:G1"/>
    <mergeCell ref="C2:G2"/>
    <mergeCell ref="C3:C4"/>
    <mergeCell ref="D3:D4"/>
    <mergeCell ref="E3:E4"/>
    <mergeCell ref="F3:F4"/>
    <mergeCell ref="G3:G4"/>
  </mergeCells>
  <pageMargins left="0.5" right="0.25" top="0.5" bottom="0.5" header="0.43307086614173201" footer="0.31496062992126"/>
  <pageSetup paperSize="9" firstPageNumber="19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63265-02CB-469E-90A6-3A11C8E1DBE8}">
  <sheetPr>
    <pageSetUpPr fitToPage="1"/>
  </sheetPr>
  <dimension ref="A1:M160"/>
  <sheetViews>
    <sheetView workbookViewId="0">
      <selection activeCell="D8" sqref="D8"/>
    </sheetView>
  </sheetViews>
  <sheetFormatPr defaultColWidth="7.88671875" defaultRowHeight="12.75"/>
  <cols>
    <col min="1" max="1" width="32.6640625" style="245" customWidth="1"/>
    <col min="2" max="3" width="9.6640625" style="245" customWidth="1"/>
    <col min="4" max="4" width="10.33203125" style="245" bestFit="1" customWidth="1"/>
    <col min="5" max="6" width="11.6640625" style="245" customWidth="1"/>
    <col min="7" max="10" width="7.88671875" style="245"/>
    <col min="11" max="11" width="7.88671875" style="246"/>
    <col min="12" max="16384" width="7.88671875" style="245"/>
  </cols>
  <sheetData>
    <row r="1" spans="1:13" s="100" customFormat="1" ht="50.1" customHeight="1">
      <c r="A1" s="685" t="s">
        <v>177</v>
      </c>
      <c r="B1" s="685"/>
      <c r="C1" s="685"/>
      <c r="D1" s="685"/>
      <c r="E1" s="685"/>
      <c r="F1" s="685"/>
      <c r="K1" s="226"/>
    </row>
    <row r="2" spans="1:13" s="40" customFormat="1" ht="24.95" customHeight="1">
      <c r="A2" s="38"/>
      <c r="B2" s="38"/>
      <c r="C2" s="38"/>
      <c r="D2" s="39"/>
      <c r="K2" s="227"/>
    </row>
    <row r="3" spans="1:13" s="135" customFormat="1" ht="63.95" customHeight="1">
      <c r="A3" s="228"/>
      <c r="B3" s="41" t="s">
        <v>526</v>
      </c>
      <c r="C3" s="41" t="s">
        <v>527</v>
      </c>
      <c r="D3" s="41" t="s">
        <v>528</v>
      </c>
      <c r="E3" s="41" t="s">
        <v>529</v>
      </c>
      <c r="F3" s="41" t="s">
        <v>531</v>
      </c>
      <c r="K3" s="229"/>
    </row>
    <row r="4" spans="1:13" s="40" customFormat="1" ht="24.95" customHeight="1">
      <c r="A4" s="230" t="s">
        <v>178</v>
      </c>
      <c r="B4" s="231"/>
      <c r="C4" s="231"/>
      <c r="D4" s="232"/>
      <c r="E4" s="231"/>
      <c r="F4" s="231"/>
      <c r="G4" s="227"/>
      <c r="I4" s="227"/>
      <c r="K4" s="227"/>
      <c r="M4" s="233"/>
    </row>
    <row r="5" spans="1:13" s="40" customFormat="1" ht="24.95" customHeight="1">
      <c r="A5" s="234" t="s">
        <v>179</v>
      </c>
      <c r="B5" s="235">
        <v>4835.1458027063682</v>
      </c>
      <c r="C5" s="235">
        <v>4569.9939302177463</v>
      </c>
      <c r="D5" s="235">
        <v>16360.716236928964</v>
      </c>
      <c r="E5" s="236">
        <v>194.06131970920077</v>
      </c>
      <c r="F5" s="236">
        <v>178.2638281813511</v>
      </c>
      <c r="G5" s="227"/>
      <c r="I5" s="227"/>
      <c r="K5" s="227"/>
      <c r="M5" s="233"/>
    </row>
    <row r="6" spans="1:13" s="40" customFormat="1" ht="24.95" customHeight="1">
      <c r="A6" s="237" t="s">
        <v>180</v>
      </c>
      <c r="B6" s="238">
        <v>4821.2348203172223</v>
      </c>
      <c r="C6" s="238">
        <v>4556.050952569105</v>
      </c>
      <c r="D6" s="238">
        <v>16300.052102073798</v>
      </c>
      <c r="E6" s="239">
        <v>197.53259663726746</v>
      </c>
      <c r="F6" s="239">
        <v>181.0415548561638</v>
      </c>
      <c r="G6" s="227"/>
      <c r="I6" s="227"/>
      <c r="K6" s="227"/>
      <c r="M6" s="233"/>
    </row>
    <row r="7" spans="1:13" s="40" customFormat="1" ht="24.95" customHeight="1">
      <c r="A7" s="237" t="s">
        <v>181</v>
      </c>
      <c r="B7" s="239">
        <v>13.910982389145866</v>
      </c>
      <c r="C7" s="239">
        <v>13.942977648640902</v>
      </c>
      <c r="D7" s="239">
        <v>60.664134855163809</v>
      </c>
      <c r="E7" s="239">
        <v>28.782791212235711</v>
      </c>
      <c r="F7" s="239">
        <v>34.799674253036919</v>
      </c>
      <c r="G7" s="240"/>
      <c r="I7" s="227"/>
      <c r="K7" s="227"/>
      <c r="M7" s="233"/>
    </row>
    <row r="8" spans="1:13" s="40" customFormat="1" ht="24.95" customHeight="1">
      <c r="A8" s="234" t="s">
        <v>182</v>
      </c>
      <c r="B8" s="235">
        <v>205515.0421494015</v>
      </c>
      <c r="C8" s="235">
        <v>188886.52418336488</v>
      </c>
      <c r="D8" s="235">
        <v>703530.01677814242</v>
      </c>
      <c r="E8" s="236">
        <v>180.85366259130805</v>
      </c>
      <c r="F8" s="236">
        <v>173.95795674067051</v>
      </c>
      <c r="G8" s="240"/>
      <c r="I8" s="227"/>
      <c r="K8" s="227"/>
      <c r="M8" s="233"/>
    </row>
    <row r="9" spans="1:13" s="40" customFormat="1" ht="24.95" customHeight="1">
      <c r="A9" s="237" t="s">
        <v>180</v>
      </c>
      <c r="B9" s="238">
        <v>205503.29285286739</v>
      </c>
      <c r="C9" s="238">
        <v>188873.12763545671</v>
      </c>
      <c r="D9" s="238">
        <v>703479.1572940693</v>
      </c>
      <c r="E9" s="239">
        <v>180.91802989768991</v>
      </c>
      <c r="F9" s="239">
        <v>174.01413569519639</v>
      </c>
      <c r="G9" s="240"/>
      <c r="I9" s="227"/>
      <c r="K9" s="227"/>
      <c r="M9" s="233"/>
    </row>
    <row r="10" spans="1:13" s="40" customFormat="1" ht="24.95" customHeight="1">
      <c r="A10" s="237" t="s">
        <v>181</v>
      </c>
      <c r="B10" s="239">
        <v>11.749296534098828</v>
      </c>
      <c r="C10" s="239">
        <v>13.396547908179484</v>
      </c>
      <c r="D10" s="239">
        <v>50.859484073162136</v>
      </c>
      <c r="E10" s="239">
        <v>30.061925156561646</v>
      </c>
      <c r="F10" s="239">
        <v>31.828471003795755</v>
      </c>
      <c r="I10" s="227"/>
      <c r="K10" s="227"/>
      <c r="M10" s="233"/>
    </row>
    <row r="11" spans="1:13" s="40" customFormat="1" ht="24.95" customHeight="1">
      <c r="A11" s="230" t="s">
        <v>183</v>
      </c>
      <c r="B11" s="238"/>
      <c r="C11" s="238"/>
      <c r="D11" s="238">
        <v>0</v>
      </c>
      <c r="E11" s="239"/>
      <c r="F11" s="239"/>
      <c r="G11" s="227"/>
      <c r="I11" s="227"/>
      <c r="K11" s="227"/>
      <c r="M11" s="233"/>
    </row>
    <row r="12" spans="1:13" s="40" customFormat="1" ht="24.95" customHeight="1">
      <c r="A12" s="234" t="s">
        <v>184</v>
      </c>
      <c r="B12" s="235">
        <v>3685.6244568578572</v>
      </c>
      <c r="C12" s="235">
        <v>3817.8688909044831</v>
      </c>
      <c r="D12" s="235">
        <v>15151.471992312403</v>
      </c>
      <c r="E12" s="236">
        <v>108.67005581535311</v>
      </c>
      <c r="F12" s="236">
        <v>116.84201851788198</v>
      </c>
      <c r="I12" s="227"/>
      <c r="K12" s="227"/>
      <c r="M12" s="233"/>
    </row>
    <row r="13" spans="1:13" s="40" customFormat="1" ht="24.95" customHeight="1">
      <c r="A13" s="237" t="s">
        <v>180</v>
      </c>
      <c r="B13" s="238">
        <v>925.956320651429</v>
      </c>
      <c r="C13" s="238">
        <v>1043.4115721328392</v>
      </c>
      <c r="D13" s="238">
        <v>3739.5209835780752</v>
      </c>
      <c r="E13" s="239">
        <v>151.11995428198665</v>
      </c>
      <c r="F13" s="239">
        <v>145.54098628579811</v>
      </c>
      <c r="I13" s="227"/>
      <c r="K13" s="227"/>
      <c r="M13" s="233"/>
    </row>
    <row r="14" spans="1:13" s="40" customFormat="1" ht="24.95" customHeight="1">
      <c r="A14" s="237" t="s">
        <v>181</v>
      </c>
      <c r="B14" s="238">
        <v>2759.6681362064282</v>
      </c>
      <c r="C14" s="238">
        <v>2774.4573187716442</v>
      </c>
      <c r="D14" s="238">
        <v>11411.951008734326</v>
      </c>
      <c r="E14" s="239">
        <v>98.28692790933404</v>
      </c>
      <c r="F14" s="239">
        <v>109.75043397127681</v>
      </c>
      <c r="G14" s="240"/>
      <c r="I14" s="227"/>
      <c r="K14" s="227"/>
      <c r="M14" s="233"/>
    </row>
    <row r="15" spans="1:13" s="40" customFormat="1" ht="24.95" customHeight="1">
      <c r="A15" s="234" t="s">
        <v>185</v>
      </c>
      <c r="B15" s="235">
        <v>424445.83873552521</v>
      </c>
      <c r="C15" s="235">
        <v>479036.8966464526</v>
      </c>
      <c r="D15" s="235">
        <v>1668052.5533495168</v>
      </c>
      <c r="E15" s="236">
        <v>155.13769311723607</v>
      </c>
      <c r="F15" s="236">
        <v>145.32124287552384</v>
      </c>
      <c r="G15" s="240"/>
      <c r="I15" s="227"/>
      <c r="K15" s="227"/>
      <c r="M15" s="233"/>
    </row>
    <row r="16" spans="1:13" s="40" customFormat="1" ht="24.95" customHeight="1">
      <c r="A16" s="237" t="s">
        <v>180</v>
      </c>
      <c r="B16" s="238">
        <v>117116.22545343271</v>
      </c>
      <c r="C16" s="238">
        <v>118631.93464446129</v>
      </c>
      <c r="D16" s="238">
        <v>507051.16696858336</v>
      </c>
      <c r="E16" s="239">
        <v>96.793750163451577</v>
      </c>
      <c r="F16" s="239">
        <v>109.90915878289647</v>
      </c>
      <c r="G16" s="240"/>
      <c r="I16" s="227"/>
      <c r="K16" s="227"/>
      <c r="M16" s="233"/>
    </row>
    <row r="17" spans="1:11" s="40" customFormat="1" ht="24.95" customHeight="1">
      <c r="A17" s="237" t="s">
        <v>181</v>
      </c>
      <c r="B17" s="238">
        <v>307329.6132820925</v>
      </c>
      <c r="C17" s="238">
        <v>360404.96200199128</v>
      </c>
      <c r="D17" s="238">
        <v>1161001.3863809332</v>
      </c>
      <c r="E17" s="239">
        <v>193.53699230639174</v>
      </c>
      <c r="F17" s="239">
        <v>169.11855522982805</v>
      </c>
      <c r="K17" s="227"/>
    </row>
    <row r="18" spans="1:11" s="40" customFormat="1" ht="18" customHeight="1">
      <c r="A18" s="241"/>
      <c r="B18" s="241"/>
      <c r="C18" s="241"/>
      <c r="D18" s="242"/>
      <c r="K18" s="227"/>
    </row>
    <row r="19" spans="1:11" s="40" customFormat="1" ht="18" customHeight="1">
      <c r="A19" s="241"/>
      <c r="B19" s="241"/>
      <c r="C19" s="241"/>
      <c r="D19" s="242"/>
      <c r="K19" s="227"/>
    </row>
    <row r="20" spans="1:11" s="40" customFormat="1" ht="18" customHeight="1">
      <c r="A20" s="241"/>
      <c r="B20" s="241"/>
      <c r="C20" s="241"/>
      <c r="D20" s="242"/>
      <c r="K20" s="227"/>
    </row>
    <row r="21" spans="1:11" s="40" customFormat="1" ht="18" customHeight="1">
      <c r="A21" s="241"/>
      <c r="B21" s="241"/>
      <c r="C21" s="241"/>
      <c r="D21" s="242"/>
      <c r="K21" s="227"/>
    </row>
    <row r="22" spans="1:11" s="40" customFormat="1" ht="15">
      <c r="A22" s="241"/>
      <c r="B22" s="241"/>
      <c r="C22" s="241"/>
      <c r="D22" s="242"/>
      <c r="K22" s="227"/>
    </row>
    <row r="23" spans="1:11" s="40" customFormat="1" ht="15">
      <c r="A23" s="241"/>
      <c r="B23" s="241"/>
      <c r="C23" s="241"/>
      <c r="D23" s="242"/>
      <c r="K23" s="227"/>
    </row>
    <row r="24" spans="1:11" s="40" customFormat="1" ht="15">
      <c r="A24" s="241"/>
      <c r="B24" s="241"/>
      <c r="C24" s="241"/>
      <c r="D24" s="242"/>
      <c r="K24" s="227"/>
    </row>
    <row r="25" spans="1:11" s="40" customFormat="1" ht="15">
      <c r="A25" s="241"/>
      <c r="B25" s="241"/>
      <c r="C25" s="241"/>
      <c r="D25" s="242"/>
      <c r="K25" s="227"/>
    </row>
    <row r="26" spans="1:11" s="40" customFormat="1" ht="15">
      <c r="A26" s="241"/>
      <c r="B26" s="241"/>
      <c r="C26" s="241"/>
      <c r="D26" s="242"/>
      <c r="K26" s="227"/>
    </row>
    <row r="27" spans="1:11" s="40" customFormat="1" ht="15">
      <c r="A27" s="241"/>
      <c r="B27" s="241"/>
      <c r="C27" s="241"/>
      <c r="D27" s="242"/>
      <c r="K27" s="227"/>
    </row>
    <row r="28" spans="1:11" s="40" customFormat="1" ht="15">
      <c r="A28" s="241"/>
      <c r="B28" s="241"/>
      <c r="C28" s="241"/>
      <c r="D28" s="242"/>
      <c r="K28" s="227"/>
    </row>
    <row r="29" spans="1:11" s="40" customFormat="1" ht="15">
      <c r="A29" s="241"/>
      <c r="B29" s="241"/>
      <c r="C29" s="241"/>
      <c r="D29" s="242"/>
      <c r="K29" s="227"/>
    </row>
    <row r="30" spans="1:11" s="40" customFormat="1" ht="15">
      <c r="A30" s="241"/>
      <c r="B30" s="241"/>
      <c r="C30" s="241"/>
      <c r="D30" s="242"/>
      <c r="K30" s="227"/>
    </row>
    <row r="31" spans="1:11" s="40" customFormat="1" ht="15">
      <c r="A31" s="241"/>
      <c r="B31" s="241"/>
      <c r="C31" s="241"/>
      <c r="D31" s="242"/>
      <c r="K31" s="227"/>
    </row>
    <row r="32" spans="1:11" s="40" customFormat="1" ht="15">
      <c r="A32" s="241"/>
      <c r="B32" s="241"/>
      <c r="C32" s="241"/>
      <c r="D32" s="242"/>
      <c r="K32" s="227"/>
    </row>
    <row r="33" spans="1:11" s="40" customFormat="1" ht="15">
      <c r="A33" s="241"/>
      <c r="B33" s="241"/>
      <c r="C33" s="241"/>
      <c r="D33" s="242"/>
      <c r="K33" s="227"/>
    </row>
    <row r="34" spans="1:11" s="40" customFormat="1" ht="15">
      <c r="A34" s="241"/>
      <c r="B34" s="241"/>
      <c r="C34" s="241"/>
      <c r="D34" s="242"/>
      <c r="K34" s="227"/>
    </row>
    <row r="35" spans="1:11" s="40" customFormat="1" ht="15">
      <c r="A35" s="241"/>
      <c r="B35" s="241"/>
      <c r="C35" s="241"/>
      <c r="D35" s="242"/>
      <c r="K35" s="227"/>
    </row>
    <row r="36" spans="1:11" s="40" customFormat="1" ht="15">
      <c r="A36" s="241"/>
      <c r="B36" s="241"/>
      <c r="C36" s="241"/>
      <c r="D36" s="242"/>
      <c r="K36" s="227"/>
    </row>
    <row r="37" spans="1:11" s="40" customFormat="1" ht="15">
      <c r="A37" s="241"/>
      <c r="B37" s="241"/>
      <c r="C37" s="241"/>
      <c r="D37" s="242"/>
      <c r="K37" s="227"/>
    </row>
    <row r="38" spans="1:11" s="40" customFormat="1" ht="15">
      <c r="A38" s="241"/>
      <c r="B38" s="241"/>
      <c r="C38" s="241"/>
      <c r="D38" s="242"/>
      <c r="K38" s="227"/>
    </row>
    <row r="39" spans="1:11" s="40" customFormat="1" ht="15">
      <c r="A39" s="241"/>
      <c r="B39" s="241"/>
      <c r="C39" s="241"/>
      <c r="D39" s="242"/>
      <c r="K39" s="227"/>
    </row>
    <row r="40" spans="1:11" s="40" customFormat="1" ht="15">
      <c r="A40" s="241"/>
      <c r="B40" s="241"/>
      <c r="C40" s="241"/>
      <c r="D40" s="242"/>
      <c r="K40" s="227"/>
    </row>
    <row r="41" spans="1:11" s="40" customFormat="1" ht="15">
      <c r="A41" s="241"/>
      <c r="B41" s="241"/>
      <c r="C41" s="241"/>
      <c r="D41" s="242"/>
      <c r="K41" s="227"/>
    </row>
    <row r="42" spans="1:11" s="40" customFormat="1" ht="15">
      <c r="A42" s="241"/>
      <c r="B42" s="241"/>
      <c r="C42" s="241"/>
      <c r="D42" s="242"/>
      <c r="K42" s="227"/>
    </row>
    <row r="43" spans="1:11" s="40" customFormat="1" ht="15">
      <c r="A43" s="241"/>
      <c r="B43" s="241"/>
      <c r="C43" s="241"/>
      <c r="D43" s="242"/>
      <c r="K43" s="227"/>
    </row>
    <row r="44" spans="1:11" s="40" customFormat="1" ht="15">
      <c r="A44" s="241"/>
      <c r="B44" s="241"/>
      <c r="C44" s="241"/>
      <c r="D44" s="242"/>
      <c r="K44" s="227"/>
    </row>
    <row r="45" spans="1:11" s="40" customFormat="1" ht="15">
      <c r="A45" s="241"/>
      <c r="B45" s="241"/>
      <c r="C45" s="241"/>
      <c r="D45" s="242"/>
      <c r="K45" s="227"/>
    </row>
    <row r="46" spans="1:11" s="40" customFormat="1" ht="15">
      <c r="A46" s="241"/>
      <c r="B46" s="241"/>
      <c r="C46" s="241"/>
      <c r="D46" s="242"/>
      <c r="K46" s="227"/>
    </row>
    <row r="47" spans="1:11" s="40" customFormat="1" ht="15">
      <c r="A47" s="241"/>
      <c r="B47" s="241"/>
      <c r="C47" s="241"/>
      <c r="D47" s="242"/>
      <c r="K47" s="227"/>
    </row>
    <row r="48" spans="1:11" s="40" customFormat="1" ht="15">
      <c r="A48" s="241"/>
      <c r="B48" s="241"/>
      <c r="C48" s="241"/>
      <c r="D48" s="242"/>
      <c r="K48" s="227"/>
    </row>
    <row r="49" spans="1:11" s="40" customFormat="1" ht="15">
      <c r="A49" s="241"/>
      <c r="B49" s="241"/>
      <c r="C49" s="241"/>
      <c r="D49" s="242"/>
      <c r="K49" s="227"/>
    </row>
    <row r="50" spans="1:11" s="40" customFormat="1" ht="15">
      <c r="A50" s="241"/>
      <c r="B50" s="241"/>
      <c r="C50" s="241"/>
      <c r="D50" s="242"/>
      <c r="K50" s="227"/>
    </row>
    <row r="51" spans="1:11" s="40" customFormat="1" ht="15">
      <c r="A51" s="241"/>
      <c r="B51" s="241"/>
      <c r="C51" s="241"/>
      <c r="D51" s="242"/>
      <c r="K51" s="227"/>
    </row>
    <row r="52" spans="1:11" s="40" customFormat="1" ht="15">
      <c r="A52" s="241"/>
      <c r="B52" s="241"/>
      <c r="C52" s="241"/>
      <c r="D52" s="242"/>
      <c r="K52" s="227"/>
    </row>
    <row r="53" spans="1:11" s="40" customFormat="1" ht="15">
      <c r="A53" s="241"/>
      <c r="B53" s="241"/>
      <c r="C53" s="241"/>
      <c r="D53" s="242"/>
      <c r="K53" s="227"/>
    </row>
    <row r="54" spans="1:11" s="40" customFormat="1" ht="15">
      <c r="A54" s="241"/>
      <c r="B54" s="241"/>
      <c r="C54" s="241"/>
      <c r="D54" s="242"/>
      <c r="K54" s="227"/>
    </row>
    <row r="55" spans="1:11" s="40" customFormat="1" ht="15">
      <c r="A55" s="241"/>
      <c r="B55" s="241"/>
      <c r="C55" s="241"/>
      <c r="D55" s="242"/>
      <c r="K55" s="227"/>
    </row>
    <row r="56" spans="1:11" s="40" customFormat="1" ht="15">
      <c r="A56" s="241"/>
      <c r="B56" s="241"/>
      <c r="C56" s="241"/>
      <c r="D56" s="242"/>
      <c r="K56" s="227"/>
    </row>
    <row r="57" spans="1:11" s="40" customFormat="1" ht="15">
      <c r="A57" s="241"/>
      <c r="B57" s="241"/>
      <c r="C57" s="241"/>
      <c r="D57" s="242"/>
      <c r="K57" s="227"/>
    </row>
    <row r="58" spans="1:11" s="40" customFormat="1" ht="15">
      <c r="A58" s="241"/>
      <c r="B58" s="241"/>
      <c r="C58" s="241"/>
      <c r="D58" s="242"/>
      <c r="K58" s="227"/>
    </row>
    <row r="59" spans="1:11" s="40" customFormat="1" ht="15">
      <c r="A59" s="241"/>
      <c r="B59" s="241"/>
      <c r="C59" s="241"/>
      <c r="D59" s="242"/>
      <c r="K59" s="227"/>
    </row>
    <row r="60" spans="1:11" s="40" customFormat="1" ht="15">
      <c r="A60" s="241"/>
      <c r="B60" s="241"/>
      <c r="C60" s="241"/>
      <c r="D60" s="242"/>
      <c r="K60" s="227"/>
    </row>
    <row r="61" spans="1:11" s="40" customFormat="1" ht="15">
      <c r="A61" s="241"/>
      <c r="B61" s="241"/>
      <c r="C61" s="241"/>
      <c r="D61" s="242"/>
      <c r="K61" s="227"/>
    </row>
    <row r="62" spans="1:11" s="40" customFormat="1" ht="15">
      <c r="A62" s="241"/>
      <c r="B62" s="241"/>
      <c r="C62" s="241"/>
      <c r="D62" s="242"/>
      <c r="K62" s="227"/>
    </row>
    <row r="63" spans="1:11" s="40" customFormat="1" ht="15">
      <c r="A63" s="241"/>
      <c r="B63" s="241"/>
      <c r="C63" s="241"/>
      <c r="D63" s="242"/>
      <c r="K63" s="227"/>
    </row>
    <row r="64" spans="1:11" s="40" customFormat="1" ht="15">
      <c r="A64" s="241"/>
      <c r="B64" s="241"/>
      <c r="C64" s="241"/>
      <c r="D64" s="242"/>
      <c r="K64" s="227"/>
    </row>
    <row r="65" spans="1:11" s="40" customFormat="1" ht="15">
      <c r="A65" s="241"/>
      <c r="B65" s="241"/>
      <c r="C65" s="241"/>
      <c r="D65" s="242"/>
      <c r="K65" s="227"/>
    </row>
    <row r="66" spans="1:11" s="40" customFormat="1" ht="15">
      <c r="A66" s="241"/>
      <c r="B66" s="241"/>
      <c r="C66" s="241"/>
      <c r="D66" s="242"/>
      <c r="K66" s="227"/>
    </row>
    <row r="67" spans="1:11" s="40" customFormat="1" ht="15">
      <c r="A67" s="241"/>
      <c r="B67" s="241"/>
      <c r="C67" s="241"/>
      <c r="D67" s="242"/>
      <c r="K67" s="227"/>
    </row>
    <row r="68" spans="1:11" s="40" customFormat="1" ht="15">
      <c r="A68" s="241"/>
      <c r="B68" s="241"/>
      <c r="C68" s="241"/>
      <c r="D68" s="242"/>
      <c r="K68" s="227"/>
    </row>
    <row r="69" spans="1:11" s="40" customFormat="1" ht="15">
      <c r="A69" s="241"/>
      <c r="B69" s="241"/>
      <c r="C69" s="241"/>
      <c r="D69" s="242"/>
      <c r="K69" s="227"/>
    </row>
    <row r="70" spans="1:11" s="40" customFormat="1" ht="15">
      <c r="A70" s="241"/>
      <c r="B70" s="241"/>
      <c r="C70" s="241"/>
      <c r="D70" s="242"/>
      <c r="K70" s="227"/>
    </row>
    <row r="71" spans="1:11" s="40" customFormat="1" ht="15">
      <c r="A71" s="241"/>
      <c r="B71" s="241"/>
      <c r="C71" s="241"/>
      <c r="D71" s="242"/>
      <c r="K71" s="227"/>
    </row>
    <row r="72" spans="1:11" s="40" customFormat="1" ht="15">
      <c r="A72" s="241"/>
      <c r="B72" s="241"/>
      <c r="C72" s="241"/>
      <c r="D72" s="242"/>
      <c r="K72" s="227"/>
    </row>
    <row r="73" spans="1:11" s="40" customFormat="1" ht="15">
      <c r="A73" s="241"/>
      <c r="B73" s="241"/>
      <c r="C73" s="241"/>
      <c r="D73" s="242"/>
      <c r="K73" s="227"/>
    </row>
    <row r="74" spans="1:11" s="40" customFormat="1" ht="15">
      <c r="A74" s="241"/>
      <c r="B74" s="241"/>
      <c r="C74" s="241"/>
      <c r="D74" s="242"/>
      <c r="K74" s="227"/>
    </row>
    <row r="75" spans="1:11" s="40" customFormat="1" ht="15">
      <c r="A75" s="241"/>
      <c r="B75" s="241"/>
      <c r="C75" s="241"/>
      <c r="D75" s="242"/>
      <c r="K75" s="227"/>
    </row>
    <row r="76" spans="1:11" s="40" customFormat="1" ht="15">
      <c r="A76" s="241"/>
      <c r="B76" s="241"/>
      <c r="C76" s="241"/>
      <c r="D76" s="242"/>
      <c r="K76" s="227"/>
    </row>
    <row r="77" spans="1:11" s="40" customFormat="1" ht="15">
      <c r="A77" s="241"/>
      <c r="B77" s="241"/>
      <c r="C77" s="241"/>
      <c r="D77" s="242"/>
      <c r="K77" s="227"/>
    </row>
    <row r="78" spans="1:11" s="40" customFormat="1" ht="15">
      <c r="A78" s="241"/>
      <c r="B78" s="241"/>
      <c r="C78" s="241"/>
      <c r="D78" s="242"/>
      <c r="K78" s="227"/>
    </row>
    <row r="79" spans="1:11" s="40" customFormat="1" ht="15">
      <c r="A79" s="241"/>
      <c r="B79" s="241"/>
      <c r="C79" s="241"/>
      <c r="D79" s="242"/>
      <c r="K79" s="227"/>
    </row>
    <row r="80" spans="1:11" s="40" customFormat="1" ht="15">
      <c r="A80" s="241"/>
      <c r="B80" s="241"/>
      <c r="C80" s="241"/>
      <c r="D80" s="242"/>
      <c r="K80" s="227"/>
    </row>
    <row r="81" spans="1:11" s="40" customFormat="1" ht="15">
      <c r="A81" s="241"/>
      <c r="B81" s="241"/>
      <c r="C81" s="241"/>
      <c r="D81" s="242"/>
      <c r="K81" s="227"/>
    </row>
    <row r="82" spans="1:11" s="40" customFormat="1" ht="15">
      <c r="A82" s="241"/>
      <c r="B82" s="241"/>
      <c r="C82" s="241"/>
      <c r="D82" s="242"/>
      <c r="K82" s="227"/>
    </row>
    <row r="83" spans="1:11" s="40" customFormat="1" ht="15">
      <c r="A83" s="241"/>
      <c r="B83" s="241"/>
      <c r="C83" s="241"/>
      <c r="D83" s="242"/>
      <c r="K83" s="227"/>
    </row>
    <row r="84" spans="1:11" s="40" customFormat="1" ht="15">
      <c r="A84" s="241"/>
      <c r="B84" s="241"/>
      <c r="C84" s="241"/>
      <c r="D84" s="242"/>
      <c r="K84" s="227"/>
    </row>
    <row r="85" spans="1:11">
      <c r="A85" s="243"/>
      <c r="B85" s="243"/>
      <c r="C85" s="243"/>
      <c r="D85" s="244"/>
    </row>
    <row r="86" spans="1:11">
      <c r="A86" s="243"/>
      <c r="B86" s="243"/>
      <c r="C86" s="243"/>
      <c r="D86" s="244"/>
    </row>
    <row r="87" spans="1:11">
      <c r="A87" s="243"/>
      <c r="B87" s="243"/>
      <c r="C87" s="243"/>
      <c r="D87" s="244"/>
    </row>
    <row r="88" spans="1:11">
      <c r="A88" s="243"/>
      <c r="B88" s="243"/>
      <c r="C88" s="243"/>
      <c r="D88" s="244"/>
    </row>
    <row r="89" spans="1:11">
      <c r="A89" s="243"/>
      <c r="B89" s="243"/>
      <c r="C89" s="243"/>
      <c r="D89" s="244"/>
    </row>
    <row r="90" spans="1:11">
      <c r="A90" s="243"/>
      <c r="B90" s="243"/>
      <c r="C90" s="243"/>
      <c r="D90" s="244"/>
    </row>
    <row r="91" spans="1:11">
      <c r="A91" s="243"/>
      <c r="B91" s="243"/>
      <c r="C91" s="243"/>
      <c r="D91" s="244"/>
    </row>
    <row r="92" spans="1:11">
      <c r="A92" s="243"/>
      <c r="B92" s="243"/>
      <c r="C92" s="243"/>
      <c r="D92" s="244"/>
    </row>
    <row r="93" spans="1:11">
      <c r="A93" s="243"/>
      <c r="B93" s="243"/>
      <c r="C93" s="243"/>
      <c r="D93" s="244"/>
    </row>
    <row r="94" spans="1:11">
      <c r="A94" s="243"/>
      <c r="B94" s="243"/>
      <c r="C94" s="243"/>
      <c r="D94" s="244"/>
    </row>
    <row r="95" spans="1:11">
      <c r="A95" s="243"/>
      <c r="B95" s="243"/>
      <c r="C95" s="243"/>
      <c r="D95" s="244"/>
    </row>
    <row r="96" spans="1:11">
      <c r="A96" s="243"/>
      <c r="B96" s="243"/>
      <c r="C96" s="243"/>
      <c r="D96" s="244"/>
    </row>
    <row r="97" spans="1:4">
      <c r="A97" s="243"/>
      <c r="B97" s="243"/>
      <c r="C97" s="243"/>
      <c r="D97" s="244"/>
    </row>
    <row r="98" spans="1:4">
      <c r="A98" s="243"/>
      <c r="B98" s="243"/>
      <c r="C98" s="243"/>
      <c r="D98" s="244"/>
    </row>
    <row r="99" spans="1:4">
      <c r="A99" s="243"/>
      <c r="B99" s="243"/>
      <c r="C99" s="243"/>
      <c r="D99" s="244"/>
    </row>
    <row r="100" spans="1:4">
      <c r="A100" s="243"/>
      <c r="B100" s="243"/>
      <c r="C100" s="243"/>
      <c r="D100" s="244"/>
    </row>
    <row r="101" spans="1:4">
      <c r="A101" s="243"/>
      <c r="B101" s="243"/>
      <c r="C101" s="243"/>
      <c r="D101" s="244"/>
    </row>
    <row r="102" spans="1:4">
      <c r="A102" s="243"/>
      <c r="B102" s="243"/>
      <c r="C102" s="243"/>
      <c r="D102" s="244"/>
    </row>
    <row r="103" spans="1:4">
      <c r="A103" s="243"/>
      <c r="B103" s="243"/>
      <c r="C103" s="243"/>
      <c r="D103" s="244"/>
    </row>
    <row r="104" spans="1:4">
      <c r="A104" s="243"/>
      <c r="B104" s="243"/>
      <c r="C104" s="243"/>
      <c r="D104" s="244"/>
    </row>
    <row r="105" spans="1:4">
      <c r="A105" s="243"/>
      <c r="B105" s="243"/>
      <c r="C105" s="243"/>
      <c r="D105" s="244"/>
    </row>
    <row r="106" spans="1:4">
      <c r="A106" s="243"/>
      <c r="B106" s="243"/>
      <c r="C106" s="243"/>
      <c r="D106" s="244"/>
    </row>
    <row r="107" spans="1:4">
      <c r="A107" s="243"/>
      <c r="B107" s="243"/>
      <c r="C107" s="243"/>
      <c r="D107" s="244"/>
    </row>
    <row r="108" spans="1:4">
      <c r="A108" s="243"/>
      <c r="B108" s="243"/>
      <c r="C108" s="243"/>
      <c r="D108" s="244"/>
    </row>
    <row r="109" spans="1:4">
      <c r="A109" s="243"/>
      <c r="B109" s="243"/>
      <c r="C109" s="243"/>
      <c r="D109" s="244"/>
    </row>
    <row r="110" spans="1:4">
      <c r="A110" s="243"/>
      <c r="B110" s="243"/>
      <c r="C110" s="243"/>
      <c r="D110" s="244"/>
    </row>
    <row r="111" spans="1:4">
      <c r="A111" s="243"/>
      <c r="B111" s="243"/>
      <c r="C111" s="243"/>
      <c r="D111" s="244"/>
    </row>
    <row r="112" spans="1:4">
      <c r="A112" s="243"/>
      <c r="B112" s="243"/>
      <c r="C112" s="243"/>
      <c r="D112" s="244"/>
    </row>
    <row r="113" spans="1:4">
      <c r="A113" s="247"/>
      <c r="B113" s="247"/>
      <c r="C113" s="243"/>
      <c r="D113" s="247"/>
    </row>
    <row r="114" spans="1:4">
      <c r="A114" s="247"/>
      <c r="B114" s="247"/>
      <c r="C114" s="243"/>
      <c r="D114" s="247"/>
    </row>
    <row r="115" spans="1:4">
      <c r="C115" s="243"/>
    </row>
    <row r="116" spans="1:4">
      <c r="C116" s="243"/>
    </row>
    <row r="117" spans="1:4">
      <c r="C117" s="243"/>
    </row>
    <row r="118" spans="1:4">
      <c r="C118" s="243"/>
    </row>
    <row r="119" spans="1:4">
      <c r="C119" s="243"/>
    </row>
    <row r="120" spans="1:4">
      <c r="C120" s="243"/>
    </row>
    <row r="121" spans="1:4">
      <c r="C121" s="243"/>
    </row>
    <row r="122" spans="1:4">
      <c r="C122" s="243"/>
    </row>
    <row r="123" spans="1:4">
      <c r="C123" s="243"/>
    </row>
    <row r="124" spans="1:4">
      <c r="C124" s="243"/>
    </row>
    <row r="125" spans="1:4">
      <c r="C125" s="243"/>
    </row>
    <row r="126" spans="1:4">
      <c r="C126" s="243"/>
    </row>
    <row r="127" spans="1:4">
      <c r="C127" s="243"/>
    </row>
    <row r="128" spans="1:4">
      <c r="C128" s="243"/>
    </row>
    <row r="129" spans="3:3">
      <c r="C129" s="243"/>
    </row>
    <row r="130" spans="3:3">
      <c r="C130" s="243"/>
    </row>
    <row r="131" spans="3:3">
      <c r="C131" s="243"/>
    </row>
    <row r="132" spans="3:3">
      <c r="C132" s="243"/>
    </row>
    <row r="133" spans="3:3">
      <c r="C133" s="243"/>
    </row>
    <row r="134" spans="3:3">
      <c r="C134" s="243"/>
    </row>
    <row r="135" spans="3:3">
      <c r="C135" s="243"/>
    </row>
    <row r="136" spans="3:3">
      <c r="C136" s="243"/>
    </row>
    <row r="137" spans="3:3">
      <c r="C137" s="243"/>
    </row>
    <row r="138" spans="3:3">
      <c r="C138" s="243"/>
    </row>
    <row r="139" spans="3:3">
      <c r="C139" s="243"/>
    </row>
    <row r="140" spans="3:3">
      <c r="C140" s="243"/>
    </row>
    <row r="141" spans="3:3">
      <c r="C141" s="243"/>
    </row>
    <row r="142" spans="3:3">
      <c r="C142" s="243"/>
    </row>
    <row r="143" spans="3:3">
      <c r="C143" s="243"/>
    </row>
    <row r="144" spans="3:3">
      <c r="C144" s="243"/>
    </row>
    <row r="145" spans="3:3">
      <c r="C145" s="243"/>
    </row>
    <row r="146" spans="3:3">
      <c r="C146" s="243"/>
    </row>
    <row r="147" spans="3:3">
      <c r="C147" s="243"/>
    </row>
    <row r="148" spans="3:3">
      <c r="C148" s="243"/>
    </row>
    <row r="149" spans="3:3">
      <c r="C149" s="243"/>
    </row>
    <row r="150" spans="3:3">
      <c r="C150" s="243"/>
    </row>
    <row r="151" spans="3:3">
      <c r="C151" s="243"/>
    </row>
    <row r="152" spans="3:3">
      <c r="C152" s="243"/>
    </row>
    <row r="153" spans="3:3">
      <c r="C153" s="243"/>
    </row>
    <row r="154" spans="3:3">
      <c r="C154" s="243"/>
    </row>
    <row r="155" spans="3:3">
      <c r="C155" s="243"/>
    </row>
    <row r="156" spans="3:3">
      <c r="C156" s="243"/>
    </row>
    <row r="157" spans="3:3">
      <c r="C157" s="243"/>
    </row>
    <row r="158" spans="3:3">
      <c r="C158" s="243"/>
    </row>
    <row r="159" spans="3:3">
      <c r="C159" s="243"/>
    </row>
    <row r="160" spans="3:3">
      <c r="C160" s="243"/>
    </row>
  </sheetData>
  <mergeCells count="1">
    <mergeCell ref="A1:F1"/>
  </mergeCells>
  <pageMargins left="0.75" right="0.25" top="0.5" bottom="0.5" header="0.43307086614173201" footer="0.31496062992126"/>
  <pageSetup paperSize="9" firstPageNumber="1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384B-DD99-4E4B-8779-AF3E9A5AED6C}">
  <sheetPr>
    <pageSetUpPr fitToPage="1"/>
  </sheetPr>
  <dimension ref="A1:R25"/>
  <sheetViews>
    <sheetView workbookViewId="0">
      <selection activeCell="D13" sqref="D13:D14"/>
    </sheetView>
  </sheetViews>
  <sheetFormatPr defaultColWidth="8.21875" defaultRowHeight="12.75"/>
  <cols>
    <col min="1" max="1" width="30.6640625" style="248" customWidth="1"/>
    <col min="2" max="3" width="9.6640625" style="248" customWidth="1"/>
    <col min="4" max="4" width="10.33203125" style="248" bestFit="1" customWidth="1"/>
    <col min="5" max="6" width="11.6640625" style="248" customWidth="1"/>
    <col min="7" max="8" width="8.21875" style="248"/>
    <col min="9" max="19" width="8.33203125" style="248" customWidth="1"/>
    <col min="20" max="16384" width="8.21875" style="248"/>
  </cols>
  <sheetData>
    <row r="1" spans="1:18" s="100" customFormat="1" ht="50.1" customHeight="1">
      <c r="A1" s="721" t="s">
        <v>186</v>
      </c>
      <c r="B1" s="721"/>
      <c r="C1" s="721"/>
      <c r="D1" s="721"/>
      <c r="E1" s="721"/>
      <c r="F1" s="721"/>
    </row>
    <row r="2" spans="1:18" ht="24.95" customHeight="1">
      <c r="A2" s="722" t="s">
        <v>122</v>
      </c>
      <c r="B2" s="722"/>
      <c r="C2" s="722"/>
      <c r="D2" s="722"/>
      <c r="E2" s="722"/>
      <c r="F2" s="722"/>
    </row>
    <row r="3" spans="1:18" s="249" customFormat="1" ht="32.1" customHeight="1">
      <c r="A3" s="723"/>
      <c r="B3" s="719" t="s">
        <v>526</v>
      </c>
      <c r="C3" s="719" t="s">
        <v>527</v>
      </c>
      <c r="D3" s="719" t="s">
        <v>528</v>
      </c>
      <c r="E3" s="719" t="s">
        <v>529</v>
      </c>
      <c r="F3" s="719" t="s">
        <v>531</v>
      </c>
    </row>
    <row r="4" spans="1:18" s="249" customFormat="1" ht="32.1" customHeight="1">
      <c r="A4" s="724"/>
      <c r="B4" s="720"/>
      <c r="C4" s="720"/>
      <c r="D4" s="720"/>
      <c r="E4" s="720"/>
      <c r="F4" s="720"/>
    </row>
    <row r="5" spans="1:18" ht="24.95" customHeight="1">
      <c r="A5" s="250" t="s">
        <v>123</v>
      </c>
      <c r="B5" s="235">
        <v>681237.5199999999</v>
      </c>
      <c r="C5" s="235">
        <v>705780.8600000001</v>
      </c>
      <c r="D5" s="235">
        <v>2679765.6450672001</v>
      </c>
      <c r="E5" s="251">
        <v>134.9420731550652</v>
      </c>
      <c r="F5" s="251">
        <v>134.13592350906887</v>
      </c>
      <c r="G5" s="734">
        <f>C5/B5%</f>
        <v>103.60275810997612</v>
      </c>
      <c r="I5" s="253"/>
      <c r="J5" s="253"/>
      <c r="K5" s="254"/>
      <c r="L5" s="253"/>
      <c r="M5" s="253"/>
      <c r="O5" s="253"/>
      <c r="P5" s="254"/>
    </row>
    <row r="6" spans="1:18" ht="24.95" customHeight="1">
      <c r="A6" s="255" t="s">
        <v>187</v>
      </c>
      <c r="B6" s="235"/>
      <c r="C6" s="235"/>
      <c r="D6" s="235"/>
      <c r="E6" s="251"/>
      <c r="F6" s="251"/>
      <c r="G6" s="252"/>
      <c r="I6" s="253"/>
      <c r="J6" s="253"/>
      <c r="K6" s="254"/>
      <c r="L6" s="253"/>
      <c r="M6" s="253"/>
      <c r="O6" s="253"/>
      <c r="P6" s="254"/>
    </row>
    <row r="7" spans="1:18" s="258" customFormat="1" ht="24.95" customHeight="1">
      <c r="A7" s="256" t="s">
        <v>188</v>
      </c>
      <c r="B7" s="257">
        <v>158090.47999999998</v>
      </c>
      <c r="C7" s="257">
        <v>144208.55000000002</v>
      </c>
      <c r="D7" s="257">
        <v>532910.12841240002</v>
      </c>
      <c r="E7" s="251">
        <v>183.96035419114892</v>
      </c>
      <c r="F7" s="251">
        <v>177.03792235356218</v>
      </c>
      <c r="I7" s="253"/>
      <c r="J7" s="253"/>
      <c r="K7" s="254"/>
      <c r="L7" s="259"/>
      <c r="M7" s="253"/>
      <c r="O7" s="253"/>
      <c r="P7" s="254"/>
    </row>
    <row r="8" spans="1:18" ht="24.95" customHeight="1">
      <c r="A8" s="260" t="s">
        <v>180</v>
      </c>
      <c r="B8" s="261">
        <v>157945.24</v>
      </c>
      <c r="C8" s="261">
        <v>144049.51</v>
      </c>
      <c r="D8" s="261">
        <v>532301.03557240008</v>
      </c>
      <c r="E8" s="262">
        <v>184.65847452488742</v>
      </c>
      <c r="F8" s="262">
        <v>177.64728826050074</v>
      </c>
      <c r="I8" s="253"/>
      <c r="J8" s="253"/>
      <c r="K8" s="254"/>
      <c r="L8" s="253"/>
      <c r="M8" s="253"/>
      <c r="O8" s="253"/>
      <c r="P8" s="254"/>
      <c r="R8" s="252"/>
    </row>
    <row r="9" spans="1:18" ht="24.95" customHeight="1">
      <c r="A9" s="260" t="s">
        <v>181</v>
      </c>
      <c r="B9" s="263">
        <v>145.24</v>
      </c>
      <c r="C9" s="263">
        <v>159.04</v>
      </c>
      <c r="D9" s="263">
        <v>609.09284000000002</v>
      </c>
      <c r="E9" s="262">
        <v>41.579934908375677</v>
      </c>
      <c r="F9" s="262">
        <v>44.284545386471301</v>
      </c>
      <c r="I9" s="253"/>
      <c r="J9" s="253"/>
      <c r="K9" s="254"/>
      <c r="L9" s="253"/>
      <c r="M9" s="253"/>
      <c r="O9" s="253"/>
      <c r="P9" s="254"/>
    </row>
    <row r="10" spans="1:18" s="258" customFormat="1" ht="24.95" customHeight="1">
      <c r="A10" s="256" t="s">
        <v>189</v>
      </c>
      <c r="B10" s="257">
        <v>465732.5</v>
      </c>
      <c r="C10" s="257">
        <v>501177.79000000004</v>
      </c>
      <c r="D10" s="257">
        <v>1911135.9101648</v>
      </c>
      <c r="E10" s="251">
        <v>124.23035038552752</v>
      </c>
      <c r="F10" s="251">
        <v>124.80519862390173</v>
      </c>
      <c r="I10" s="253"/>
      <c r="J10" s="253"/>
      <c r="K10" s="254"/>
      <c r="L10" s="259"/>
      <c r="M10" s="253"/>
      <c r="O10" s="253"/>
      <c r="P10" s="254"/>
    </row>
    <row r="11" spans="1:18" ht="24.95" customHeight="1">
      <c r="A11" s="260" t="s">
        <v>180</v>
      </c>
      <c r="B11" s="261">
        <v>310116.91000000003</v>
      </c>
      <c r="C11" s="261">
        <v>333962.26</v>
      </c>
      <c r="D11" s="261">
        <v>1310249.1982438001</v>
      </c>
      <c r="E11" s="262">
        <v>119.76514773049882</v>
      </c>
      <c r="F11" s="262">
        <v>121.73169688271781</v>
      </c>
      <c r="I11" s="253"/>
      <c r="J11" s="253"/>
      <c r="K11" s="254"/>
      <c r="L11" s="253"/>
      <c r="M11" s="253"/>
      <c r="O11" s="253"/>
      <c r="P11" s="254"/>
    </row>
    <row r="12" spans="1:18" ht="24.95" customHeight="1">
      <c r="A12" s="260" t="s">
        <v>181</v>
      </c>
      <c r="B12" s="261">
        <v>155615.59</v>
      </c>
      <c r="C12" s="261">
        <v>167215.53000000003</v>
      </c>
      <c r="D12" s="261">
        <v>600886.71192100004</v>
      </c>
      <c r="E12" s="262">
        <v>134.22493387275327</v>
      </c>
      <c r="F12" s="262">
        <v>132.07657966949691</v>
      </c>
      <c r="I12" s="253"/>
      <c r="J12" s="253"/>
      <c r="K12" s="254"/>
      <c r="L12" s="253"/>
      <c r="M12" s="253"/>
      <c r="O12" s="253"/>
      <c r="P12" s="254"/>
    </row>
    <row r="13" spans="1:18" s="258" customFormat="1" ht="24.95" customHeight="1">
      <c r="A13" s="256" t="s">
        <v>190</v>
      </c>
      <c r="B13" s="257">
        <v>36864.46</v>
      </c>
      <c r="C13" s="257">
        <v>37728.99</v>
      </c>
      <c r="D13" s="257">
        <v>153929.37369799998</v>
      </c>
      <c r="E13" s="251">
        <v>145.74994407473417</v>
      </c>
      <c r="F13" s="251">
        <v>146.17099027855511</v>
      </c>
      <c r="I13" s="253"/>
      <c r="J13" s="253"/>
      <c r="K13" s="254"/>
      <c r="L13" s="259"/>
      <c r="M13" s="253"/>
      <c r="O13" s="253"/>
      <c r="P13" s="254"/>
    </row>
    <row r="14" spans="1:18" ht="24.95" customHeight="1">
      <c r="A14" s="256" t="s">
        <v>191</v>
      </c>
      <c r="B14" s="257">
        <v>20550.080000000002</v>
      </c>
      <c r="C14" s="257">
        <v>22665.53</v>
      </c>
      <c r="D14" s="257">
        <v>81790.232791999995</v>
      </c>
      <c r="E14" s="251">
        <v>147.9314678251595</v>
      </c>
      <c r="F14" s="251">
        <v>135.90685193891136</v>
      </c>
    </row>
    <row r="15" spans="1:18" ht="20.100000000000001" customHeight="1"/>
    <row r="16" spans="1:1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5" right="0.25" top="0.5" bottom="0.5" header="0.43307086614173201" footer="0.31496062992126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AF34-74A7-4534-BA8B-DC3D206B2422}">
  <sheetPr>
    <pageSetUpPr fitToPage="1"/>
  </sheetPr>
  <dimension ref="A1:K24"/>
  <sheetViews>
    <sheetView topLeftCell="A10" workbookViewId="0">
      <selection activeCell="F18" sqref="F18"/>
    </sheetView>
  </sheetViews>
  <sheetFormatPr defaultColWidth="8" defaultRowHeight="12.75"/>
  <cols>
    <col min="1" max="1" width="33.109375" style="264" customWidth="1"/>
    <col min="2" max="2" width="8.6640625" style="264" customWidth="1"/>
    <col min="3" max="5" width="9.6640625" style="264" customWidth="1"/>
    <col min="6" max="6" width="14.6640625" style="264" customWidth="1"/>
    <col min="7" max="8" width="8" style="264"/>
    <col min="9" max="9" width="3.44140625" style="264" customWidth="1"/>
    <col min="10" max="10" width="5.6640625" style="264" customWidth="1"/>
    <col min="11" max="16384" width="8" style="264"/>
  </cols>
  <sheetData>
    <row r="1" spans="1:11" ht="50.1" customHeight="1">
      <c r="A1" s="555" t="s">
        <v>192</v>
      </c>
      <c r="B1" s="555"/>
      <c r="C1" s="555"/>
      <c r="D1" s="555"/>
      <c r="E1" s="555"/>
      <c r="F1" s="555"/>
    </row>
    <row r="2" spans="1:11" ht="24.95" customHeight="1">
      <c r="A2" s="265"/>
      <c r="B2" s="266"/>
      <c r="C2" s="266"/>
      <c r="D2" s="266"/>
      <c r="E2" s="267"/>
      <c r="F2" s="268" t="s">
        <v>68</v>
      </c>
    </row>
    <row r="3" spans="1:11" ht="21" customHeight="1">
      <c r="A3" s="556"/>
      <c r="B3" s="725" t="s">
        <v>538</v>
      </c>
      <c r="C3" s="725"/>
      <c r="D3" s="725"/>
      <c r="E3" s="725"/>
      <c r="F3" s="736" t="s">
        <v>193</v>
      </c>
    </row>
    <row r="4" spans="1:11" ht="46.5" customHeight="1">
      <c r="A4" s="269"/>
      <c r="B4" s="735" t="s">
        <v>194</v>
      </c>
      <c r="C4" s="735" t="s">
        <v>539</v>
      </c>
      <c r="D4" s="735" t="s">
        <v>195</v>
      </c>
      <c r="E4" s="557" t="s">
        <v>540</v>
      </c>
      <c r="F4" s="737"/>
      <c r="G4" s="558"/>
    </row>
    <row r="5" spans="1:11" ht="24.95" customHeight="1">
      <c r="A5" s="269" t="s">
        <v>196</v>
      </c>
      <c r="B5" s="270">
        <v>111.4419</v>
      </c>
      <c r="C5" s="270">
        <v>102.4903</v>
      </c>
      <c r="D5" s="270">
        <v>98.654799999999994</v>
      </c>
      <c r="E5" s="270">
        <v>99.958699999999993</v>
      </c>
      <c r="F5" s="271">
        <v>102.40300000000001</v>
      </c>
      <c r="J5" s="272"/>
      <c r="K5" s="273"/>
    </row>
    <row r="6" spans="1:11" ht="24.95" customHeight="1">
      <c r="A6" s="265" t="s">
        <v>197</v>
      </c>
      <c r="B6" s="274">
        <v>119.6888</v>
      </c>
      <c r="C6" s="274">
        <v>104.006</v>
      </c>
      <c r="D6" s="274">
        <v>101.2804</v>
      </c>
      <c r="E6" s="274">
        <v>99.878699999999995</v>
      </c>
      <c r="F6" s="275">
        <v>103.8925</v>
      </c>
      <c r="J6" s="276"/>
      <c r="K6" s="273"/>
    </row>
    <row r="7" spans="1:11" ht="24.95" customHeight="1">
      <c r="A7" s="277" t="s">
        <v>198</v>
      </c>
      <c r="B7" s="278">
        <v>133.15</v>
      </c>
      <c r="C7" s="278">
        <v>114.8069</v>
      </c>
      <c r="D7" s="278">
        <v>99.942400000000006</v>
      </c>
      <c r="E7" s="278">
        <v>97.727500000000006</v>
      </c>
      <c r="F7" s="279">
        <v>119.1506</v>
      </c>
      <c r="J7" s="276"/>
      <c r="K7" s="273"/>
    </row>
    <row r="8" spans="1:11" ht="24.95" customHeight="1">
      <c r="A8" s="280" t="s">
        <v>199</v>
      </c>
      <c r="B8" s="278">
        <v>114.8082</v>
      </c>
      <c r="C8" s="278">
        <v>103.5151</v>
      </c>
      <c r="D8" s="278">
        <v>101.82899999999999</v>
      </c>
      <c r="E8" s="278">
        <v>100.1763</v>
      </c>
      <c r="F8" s="279">
        <v>102.815</v>
      </c>
      <c r="J8" s="276"/>
      <c r="K8" s="273"/>
    </row>
    <row r="9" spans="1:11" ht="24.95" customHeight="1">
      <c r="A9" s="280" t="s">
        <v>200</v>
      </c>
      <c r="B9" s="278">
        <v>131.4006</v>
      </c>
      <c r="C9" s="278">
        <v>100.09739999999999</v>
      </c>
      <c r="D9" s="278">
        <v>100.05670000000001</v>
      </c>
      <c r="E9" s="278">
        <v>100</v>
      </c>
      <c r="F9" s="279">
        <v>99.9452</v>
      </c>
      <c r="J9" s="276"/>
      <c r="K9" s="273"/>
    </row>
    <row r="10" spans="1:11" ht="24.95" customHeight="1">
      <c r="A10" s="265" t="s">
        <v>201</v>
      </c>
      <c r="B10" s="274">
        <v>117.0427</v>
      </c>
      <c r="C10" s="274">
        <v>102.2353</v>
      </c>
      <c r="D10" s="274">
        <v>100.9332</v>
      </c>
      <c r="E10" s="274">
        <v>100.6437</v>
      </c>
      <c r="F10" s="275">
        <v>101.8599</v>
      </c>
      <c r="J10" s="281"/>
      <c r="K10" s="273"/>
    </row>
    <row r="11" spans="1:11" ht="24.95" customHeight="1">
      <c r="A11" s="265" t="s">
        <v>202</v>
      </c>
      <c r="B11" s="274">
        <v>92.120900000000006</v>
      </c>
      <c r="C11" s="274">
        <v>93.627300000000005</v>
      </c>
      <c r="D11" s="274">
        <v>93.255300000000005</v>
      </c>
      <c r="E11" s="274">
        <v>100.2105</v>
      </c>
      <c r="F11" s="275">
        <v>94.066800000000001</v>
      </c>
      <c r="J11" s="276"/>
      <c r="K11" s="273"/>
    </row>
    <row r="12" spans="1:11" ht="24.95" customHeight="1">
      <c r="A12" s="282" t="s">
        <v>203</v>
      </c>
      <c r="B12" s="274">
        <v>108.83499999999999</v>
      </c>
      <c r="C12" s="274">
        <v>102.74460000000001</v>
      </c>
      <c r="D12" s="274">
        <v>101.1866</v>
      </c>
      <c r="E12" s="274">
        <v>99.327299999999994</v>
      </c>
      <c r="F12" s="275">
        <v>102.08710000000001</v>
      </c>
      <c r="J12" s="281"/>
      <c r="K12" s="273"/>
    </row>
    <row r="13" spans="1:11" ht="24.95" customHeight="1">
      <c r="A13" s="265" t="s">
        <v>204</v>
      </c>
      <c r="B13" s="274">
        <v>107.5381</v>
      </c>
      <c r="C13" s="274">
        <v>101.6129</v>
      </c>
      <c r="D13" s="274">
        <v>101.1969</v>
      </c>
      <c r="E13" s="274">
        <v>100.4237</v>
      </c>
      <c r="F13" s="283">
        <v>102.05589999999999</v>
      </c>
      <c r="J13" s="284"/>
      <c r="K13" s="273"/>
    </row>
    <row r="14" spans="1:11" ht="24.95" customHeight="1">
      <c r="A14" s="265" t="s">
        <v>205</v>
      </c>
      <c r="B14" s="274">
        <v>112.1677</v>
      </c>
      <c r="C14" s="274">
        <v>106.3275</v>
      </c>
      <c r="D14" s="274">
        <v>100.6178</v>
      </c>
      <c r="E14" s="274">
        <v>99.984200000000001</v>
      </c>
      <c r="F14" s="275">
        <v>106.2928</v>
      </c>
      <c r="J14" s="276"/>
      <c r="K14" s="273"/>
    </row>
    <row r="15" spans="1:11" ht="24.95" customHeight="1">
      <c r="A15" s="285" t="s">
        <v>206</v>
      </c>
      <c r="B15" s="278">
        <v>110.4997</v>
      </c>
      <c r="C15" s="278">
        <v>107.7775</v>
      </c>
      <c r="D15" s="278">
        <v>100</v>
      </c>
      <c r="E15" s="278">
        <v>100</v>
      </c>
      <c r="F15" s="279">
        <v>107.7775</v>
      </c>
      <c r="J15" s="276"/>
      <c r="K15" s="273"/>
    </row>
    <row r="16" spans="1:11" ht="24.95" customHeight="1">
      <c r="A16" s="265" t="s">
        <v>207</v>
      </c>
      <c r="B16" s="274">
        <v>109.5098</v>
      </c>
      <c r="C16" s="274">
        <v>102.3242</v>
      </c>
      <c r="D16" s="274">
        <v>105.1123</v>
      </c>
      <c r="E16" s="274">
        <v>101.6173</v>
      </c>
      <c r="F16" s="275">
        <v>101.3313</v>
      </c>
      <c r="J16" s="284"/>
      <c r="K16" s="273"/>
    </row>
    <row r="17" spans="1:11" ht="24.95" customHeight="1">
      <c r="A17" s="265" t="s">
        <v>208</v>
      </c>
      <c r="B17" s="274">
        <v>91.764799999999994</v>
      </c>
      <c r="C17" s="274">
        <v>94.963099999999997</v>
      </c>
      <c r="D17" s="274">
        <v>96.674199999999999</v>
      </c>
      <c r="E17" s="274">
        <v>96.889899999999997</v>
      </c>
      <c r="F17" s="283">
        <v>97.294600000000003</v>
      </c>
      <c r="J17" s="282"/>
      <c r="K17" s="286"/>
    </row>
    <row r="18" spans="1:11" ht="24.95" customHeight="1">
      <c r="A18" s="265" t="s">
        <v>209</v>
      </c>
      <c r="B18" s="274">
        <v>126.6888</v>
      </c>
      <c r="C18" s="274">
        <v>105.58029999999999</v>
      </c>
      <c r="D18" s="274">
        <v>72.911600000000007</v>
      </c>
      <c r="E18" s="274">
        <v>100.01139999999999</v>
      </c>
      <c r="F18" s="283">
        <v>104.34350000000001</v>
      </c>
      <c r="J18" s="277"/>
      <c r="K18" s="278"/>
    </row>
    <row r="19" spans="1:11" ht="24.95" customHeight="1">
      <c r="A19" s="285" t="s">
        <v>210</v>
      </c>
      <c r="B19" s="287">
        <v>126.8039</v>
      </c>
      <c r="C19" s="287">
        <v>106.19029999999999</v>
      </c>
      <c r="D19" s="287">
        <v>69.227199999999996</v>
      </c>
      <c r="E19" s="287">
        <v>100</v>
      </c>
      <c r="F19" s="288">
        <v>104.654</v>
      </c>
      <c r="J19" s="265"/>
      <c r="K19" s="274"/>
    </row>
    <row r="20" spans="1:11" ht="24.95" customHeight="1">
      <c r="A20" s="265" t="s">
        <v>211</v>
      </c>
      <c r="B20" s="286">
        <v>98.441999999999993</v>
      </c>
      <c r="C20" s="286">
        <v>101.6827</v>
      </c>
      <c r="D20" s="286">
        <v>100.9716</v>
      </c>
      <c r="E20" s="286">
        <v>99.936999999999998</v>
      </c>
      <c r="F20" s="283">
        <v>102.62860000000001</v>
      </c>
      <c r="J20" s="265"/>
      <c r="K20" s="274"/>
    </row>
    <row r="21" spans="1:11" ht="24.95" customHeight="1">
      <c r="A21" s="282" t="s">
        <v>212</v>
      </c>
      <c r="B21" s="286">
        <v>114.9592</v>
      </c>
      <c r="C21" s="286">
        <v>106.5402</v>
      </c>
      <c r="D21" s="286">
        <v>101.145</v>
      </c>
      <c r="E21" s="286">
        <v>100.46080000000001</v>
      </c>
      <c r="F21" s="283">
        <v>106.8596</v>
      </c>
      <c r="J21" s="282"/>
      <c r="K21" s="274"/>
    </row>
    <row r="22" spans="1:11" ht="24.95" customHeight="1">
      <c r="A22" s="269" t="s">
        <v>213</v>
      </c>
      <c r="B22" s="270">
        <v>193.0814</v>
      </c>
      <c r="C22" s="270">
        <v>133.0076</v>
      </c>
      <c r="D22" s="270">
        <v>118.66030000000001</v>
      </c>
      <c r="E22" s="270">
        <v>107.73520000000001</v>
      </c>
      <c r="F22" s="289">
        <v>124.3398</v>
      </c>
    </row>
    <row r="23" spans="1:11" ht="24.95" customHeight="1">
      <c r="A23" s="269" t="s">
        <v>214</v>
      </c>
      <c r="B23" s="270">
        <v>108.22629999999999</v>
      </c>
      <c r="C23" s="270">
        <v>108.2473</v>
      </c>
      <c r="D23" s="270">
        <v>104.0033</v>
      </c>
      <c r="E23" s="270">
        <v>101.6129</v>
      </c>
      <c r="F23" s="289">
        <v>104.9294</v>
      </c>
    </row>
    <row r="24" spans="1:11" ht="24.95" customHeight="1">
      <c r="A24" s="290"/>
    </row>
  </sheetData>
  <mergeCells count="2">
    <mergeCell ref="B3:E3"/>
    <mergeCell ref="F3:F4"/>
  </mergeCells>
  <printOptions horizontalCentered="1"/>
  <pageMargins left="0.45" right="0.24" top="0.51181102362204722" bottom="0.51181102362204722" header="0.43307086614173229" footer="0.31496062992125984"/>
  <pageSetup paperSize="9" firstPageNumber="1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35EE-28B1-4766-8315-78C9F85A6091}">
  <dimension ref="A1:D21"/>
  <sheetViews>
    <sheetView workbookViewId="0">
      <selection activeCell="B4" sqref="B4:C19"/>
    </sheetView>
  </sheetViews>
  <sheetFormatPr defaultColWidth="9" defaultRowHeight="15.75"/>
  <cols>
    <col min="1" max="1" width="41" style="206" customWidth="1"/>
    <col min="2" max="3" width="15.33203125" style="140" customWidth="1"/>
    <col min="4" max="4" width="11.6640625" style="140" customWidth="1"/>
    <col min="5" max="5" width="8.33203125" style="140" bestFit="1" customWidth="1"/>
    <col min="6" max="16384" width="9" style="140"/>
  </cols>
  <sheetData>
    <row r="1" spans="1:4" ht="29.25" customHeight="1">
      <c r="A1" s="726" t="s">
        <v>541</v>
      </c>
      <c r="B1" s="726"/>
      <c r="C1" s="726"/>
    </row>
    <row r="2" spans="1:4">
      <c r="A2" s="291"/>
      <c r="B2" s="145"/>
      <c r="C2" s="292" t="s">
        <v>215</v>
      </c>
    </row>
    <row r="3" spans="1:4" ht="63">
      <c r="A3" s="293"/>
      <c r="B3" s="294" t="s">
        <v>542</v>
      </c>
      <c r="C3" s="294" t="s">
        <v>216</v>
      </c>
      <c r="D3" s="295"/>
    </row>
    <row r="4" spans="1:4" ht="23.25" customHeight="1">
      <c r="A4" s="296" t="s">
        <v>217</v>
      </c>
      <c r="B4" s="297">
        <v>5520185561.4633999</v>
      </c>
      <c r="C4" s="298">
        <v>131.07309553667332</v>
      </c>
      <c r="D4" s="299"/>
    </row>
    <row r="5" spans="1:4" ht="23.25" customHeight="1">
      <c r="A5" s="296" t="s">
        <v>164</v>
      </c>
      <c r="B5" s="300"/>
      <c r="C5" s="300"/>
      <c r="D5" s="299"/>
    </row>
    <row r="6" spans="1:4" ht="23.25" customHeight="1">
      <c r="A6" s="206" t="s">
        <v>218</v>
      </c>
      <c r="B6" s="300"/>
      <c r="C6" s="300"/>
      <c r="D6" s="299"/>
    </row>
    <row r="7" spans="1:4" ht="23.25" customHeight="1">
      <c r="A7" s="206" t="s">
        <v>219</v>
      </c>
      <c r="B7" s="300">
        <v>114492456.65200001</v>
      </c>
      <c r="C7" s="299">
        <v>80.496130810173369</v>
      </c>
      <c r="D7" s="299"/>
    </row>
    <row r="8" spans="1:4" ht="23.25" customHeight="1">
      <c r="A8" s="206" t="s">
        <v>220</v>
      </c>
      <c r="B8" s="300"/>
      <c r="C8" s="300"/>
      <c r="D8" s="299"/>
    </row>
    <row r="9" spans="1:4" ht="23.25" customHeight="1">
      <c r="A9" s="206" t="s">
        <v>221</v>
      </c>
      <c r="B9" s="300">
        <v>125152885.6118</v>
      </c>
      <c r="C9" s="299">
        <v>358.82543421825221</v>
      </c>
      <c r="D9" s="299"/>
    </row>
    <row r="10" spans="1:4" ht="23.25" customHeight="1">
      <c r="A10" s="206" t="s">
        <v>222</v>
      </c>
      <c r="B10" s="300">
        <v>3101556756.0057998</v>
      </c>
      <c r="C10" s="299">
        <v>144.62992639855506</v>
      </c>
      <c r="D10" s="299"/>
    </row>
    <row r="11" spans="1:4" ht="23.25" customHeight="1">
      <c r="A11" s="206" t="s">
        <v>223</v>
      </c>
      <c r="B11" s="300"/>
      <c r="C11" s="300"/>
      <c r="D11" s="299"/>
    </row>
    <row r="12" spans="1:4" ht="23.25" customHeight="1">
      <c r="A12" s="206" t="s">
        <v>224</v>
      </c>
      <c r="B12" s="300">
        <v>22249.398099999999</v>
      </c>
      <c r="C12" s="299">
        <v>91.420898109259667</v>
      </c>
      <c r="D12" s="299"/>
    </row>
    <row r="13" spans="1:4" ht="23.25" customHeight="1">
      <c r="A13" s="206" t="s">
        <v>225</v>
      </c>
      <c r="B13" s="300">
        <v>781685988.13979983</v>
      </c>
      <c r="C13" s="299">
        <v>119.00197636836616</v>
      </c>
      <c r="D13" s="299"/>
    </row>
    <row r="14" spans="1:4" ht="23.25" customHeight="1">
      <c r="A14" s="206" t="s">
        <v>226</v>
      </c>
      <c r="B14" s="300">
        <v>9446437.1272999998</v>
      </c>
      <c r="C14" s="299">
        <v>309.86005282151285</v>
      </c>
      <c r="D14" s="299"/>
    </row>
    <row r="15" spans="1:4" ht="23.25" customHeight="1">
      <c r="A15" s="206" t="s">
        <v>227</v>
      </c>
      <c r="B15" s="300">
        <v>225769463.71150002</v>
      </c>
      <c r="C15" s="299">
        <v>152.89076801161849</v>
      </c>
      <c r="D15" s="299"/>
    </row>
    <row r="16" spans="1:4" ht="23.25" customHeight="1">
      <c r="A16" s="206" t="s">
        <v>228</v>
      </c>
      <c r="B16" s="300">
        <v>122505542.58439998</v>
      </c>
      <c r="C16" s="299">
        <v>96.609375563651994</v>
      </c>
      <c r="D16" s="299"/>
    </row>
    <row r="17" spans="1:4" ht="23.25" customHeight="1">
      <c r="A17" s="206" t="s">
        <v>229</v>
      </c>
      <c r="B17" s="300">
        <v>34237483.085199997</v>
      </c>
      <c r="C17" s="300">
        <v>66.223031510066122</v>
      </c>
      <c r="D17" s="299"/>
    </row>
    <row r="18" spans="1:4" ht="23.25" customHeight="1">
      <c r="A18" s="206" t="s">
        <v>230</v>
      </c>
      <c r="B18" s="300">
        <v>353568.77300000004</v>
      </c>
      <c r="C18" s="300">
        <v>164.46749440103076</v>
      </c>
      <c r="D18" s="299"/>
    </row>
    <row r="19" spans="1:4" ht="23.25" customHeight="1">
      <c r="A19" s="206" t="s">
        <v>231</v>
      </c>
      <c r="B19" s="300">
        <v>1004962730.3744999</v>
      </c>
      <c r="C19" s="299">
        <v>111.21594999340215</v>
      </c>
    </row>
    <row r="20" spans="1:4" ht="15.75" customHeight="1">
      <c r="B20" s="301"/>
      <c r="C20" s="301"/>
    </row>
    <row r="21" spans="1:4">
      <c r="A21" s="302" t="s">
        <v>619</v>
      </c>
    </row>
  </sheetData>
  <mergeCells count="1">
    <mergeCell ref="A1:C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4484-7E2E-4080-8F11-295C0BEF7B49}">
  <dimension ref="A1:F21"/>
  <sheetViews>
    <sheetView workbookViewId="0">
      <selection activeCell="K20" sqref="K20"/>
    </sheetView>
  </sheetViews>
  <sheetFormatPr defaultColWidth="9" defaultRowHeight="15.75"/>
  <cols>
    <col min="1" max="1" width="40.33203125" style="206" customWidth="1"/>
    <col min="2" max="3" width="15.33203125" style="140" customWidth="1"/>
    <col min="4" max="4" width="12.33203125" style="140" customWidth="1"/>
    <col min="5" max="6" width="14.77734375" style="140" bestFit="1" customWidth="1"/>
    <col min="7" max="16384" width="9" style="140"/>
  </cols>
  <sheetData>
    <row r="1" spans="1:6" ht="33" customHeight="1">
      <c r="A1" s="726" t="s">
        <v>543</v>
      </c>
      <c r="B1" s="726"/>
      <c r="C1" s="726"/>
    </row>
    <row r="2" spans="1:6">
      <c r="A2" s="291"/>
      <c r="B2" s="145"/>
      <c r="C2" s="292" t="s">
        <v>215</v>
      </c>
    </row>
    <row r="3" spans="1:6" ht="63">
      <c r="A3" s="293"/>
      <c r="B3" s="294" t="s">
        <v>542</v>
      </c>
      <c r="C3" s="294" t="s">
        <v>216</v>
      </c>
      <c r="D3" s="295"/>
    </row>
    <row r="4" spans="1:6" ht="26.25" customHeight="1">
      <c r="A4" s="296" t="s">
        <v>217</v>
      </c>
      <c r="B4" s="297">
        <v>5318990805.5093994</v>
      </c>
      <c r="C4" s="298">
        <v>120.11630152476751</v>
      </c>
      <c r="D4" s="299"/>
      <c r="E4" s="196"/>
      <c r="F4" s="196"/>
    </row>
    <row r="5" spans="1:6" ht="26.25" customHeight="1">
      <c r="A5" s="296" t="s">
        <v>164</v>
      </c>
      <c r="B5" s="300"/>
      <c r="C5" s="300"/>
      <c r="D5" s="299"/>
      <c r="F5" s="164"/>
    </row>
    <row r="6" spans="1:6" ht="26.25" customHeight="1">
      <c r="A6" s="206" t="s">
        <v>218</v>
      </c>
      <c r="B6" s="300"/>
      <c r="C6" s="300" t="s">
        <v>560</v>
      </c>
      <c r="D6" s="299"/>
    </row>
    <row r="7" spans="1:6" ht="26.25" customHeight="1">
      <c r="A7" s="206" t="s">
        <v>219</v>
      </c>
      <c r="B7" s="300">
        <v>36751281.449600004</v>
      </c>
      <c r="C7" s="299">
        <v>85.477088060883332</v>
      </c>
      <c r="D7" s="299"/>
    </row>
    <row r="8" spans="1:6" ht="26.25" customHeight="1">
      <c r="A8" s="206" t="s">
        <v>220</v>
      </c>
      <c r="B8" s="300"/>
      <c r="C8" s="300" t="s">
        <v>560</v>
      </c>
      <c r="D8" s="299"/>
    </row>
    <row r="9" spans="1:6" ht="26.25" customHeight="1">
      <c r="A9" s="206" t="s">
        <v>221</v>
      </c>
      <c r="B9" s="300">
        <v>9222652.7208999991</v>
      </c>
      <c r="C9" s="299">
        <v>71.393613960345974</v>
      </c>
      <c r="D9" s="299"/>
    </row>
    <row r="10" spans="1:6" ht="26.25" customHeight="1">
      <c r="A10" s="206" t="s">
        <v>222</v>
      </c>
      <c r="B10" s="300">
        <v>1780499203.7466998</v>
      </c>
      <c r="C10" s="299">
        <v>163.41483424864546</v>
      </c>
      <c r="D10" s="299"/>
    </row>
    <row r="11" spans="1:6" ht="26.25" customHeight="1">
      <c r="A11" s="206" t="s">
        <v>223</v>
      </c>
      <c r="B11" s="300"/>
      <c r="C11" s="300" t="s">
        <v>560</v>
      </c>
      <c r="D11" s="299"/>
    </row>
    <row r="12" spans="1:6" ht="26.25" customHeight="1">
      <c r="A12" s="206" t="s">
        <v>224</v>
      </c>
      <c r="B12" s="300">
        <v>33653.167700000005</v>
      </c>
      <c r="C12" s="299">
        <v>145.9459215311241</v>
      </c>
      <c r="D12" s="299"/>
    </row>
    <row r="13" spans="1:6" s="225" customFormat="1" ht="26.25" customHeight="1">
      <c r="A13" s="206" t="s">
        <v>225</v>
      </c>
      <c r="B13" s="300">
        <v>1073790428.6501999</v>
      </c>
      <c r="C13" s="299">
        <v>125.85037991262013</v>
      </c>
      <c r="D13" s="303"/>
    </row>
    <row r="14" spans="1:6" ht="26.25" customHeight="1">
      <c r="A14" s="206" t="s">
        <v>226</v>
      </c>
      <c r="B14" s="300">
        <v>57904184.399800003</v>
      </c>
      <c r="C14" s="299">
        <v>112.81108214361825</v>
      </c>
      <c r="D14" s="299"/>
    </row>
    <row r="15" spans="1:6" ht="26.25" customHeight="1">
      <c r="A15" s="206" t="s">
        <v>227</v>
      </c>
      <c r="B15" s="300">
        <v>1128750132.7550001</v>
      </c>
      <c r="C15" s="299">
        <v>98.808236891623864</v>
      </c>
      <c r="D15" s="299"/>
    </row>
    <row r="16" spans="1:6" ht="26.25" customHeight="1">
      <c r="A16" s="206" t="s">
        <v>228</v>
      </c>
      <c r="B16" s="300">
        <v>74131554.571800008</v>
      </c>
      <c r="C16" s="299">
        <v>88.647318531835637</v>
      </c>
      <c r="D16" s="299"/>
    </row>
    <row r="17" spans="1:4" ht="26.25" customHeight="1">
      <c r="A17" s="206" t="s">
        <v>229</v>
      </c>
      <c r="B17" s="300">
        <v>350858460.27289999</v>
      </c>
      <c r="C17" s="299">
        <v>93.88146447772229</v>
      </c>
      <c r="D17" s="299"/>
    </row>
    <row r="18" spans="1:4" ht="26.25" customHeight="1">
      <c r="A18" s="206" t="s">
        <v>230</v>
      </c>
      <c r="B18" s="300">
        <v>1874476.8844999997</v>
      </c>
      <c r="C18" s="299">
        <v>75.48349844777394</v>
      </c>
      <c r="D18" s="299"/>
    </row>
    <row r="19" spans="1:4" ht="26.25" customHeight="1">
      <c r="A19" s="206" t="s">
        <v>231</v>
      </c>
      <c r="B19" s="300">
        <v>805174776.89030004</v>
      </c>
      <c r="C19" s="299">
        <v>103.76605626182059</v>
      </c>
    </row>
    <row r="20" spans="1:4">
      <c r="B20" s="301"/>
      <c r="C20" s="301"/>
    </row>
    <row r="21" spans="1:4">
      <c r="A21" s="302" t="s">
        <v>232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E50F8-5E07-41F2-AA62-3ACB173DAFC4}">
  <sheetPr>
    <tabColor rgb="FF00B050"/>
  </sheetPr>
  <dimension ref="A1:AP378"/>
  <sheetViews>
    <sheetView workbookViewId="0">
      <pane xSplit="3" ySplit="5" topLeftCell="D108" activePane="bottomRight" state="frozen"/>
      <selection activeCell="H20" sqref="H20"/>
      <selection pane="topRight" activeCell="H20" sqref="H20"/>
      <selection pane="bottomLeft" activeCell="H20" sqref="H20"/>
      <selection pane="bottomRight" activeCell="H20" sqref="H20"/>
    </sheetView>
  </sheetViews>
  <sheetFormatPr defaultColWidth="9" defaultRowHeight="15.75"/>
  <cols>
    <col min="1" max="1" width="57.109375" style="378" customWidth="1"/>
    <col min="2" max="2" width="10" style="378" customWidth="1"/>
    <col min="3" max="3" width="9.21875" style="514" customWidth="1"/>
    <col min="4" max="4" width="12.109375" style="514" customWidth="1"/>
    <col min="5" max="5" width="12.6640625" style="515" customWidth="1"/>
    <col min="6" max="6" width="12.88671875" style="515" customWidth="1"/>
    <col min="7" max="7" width="14.109375" style="516" customWidth="1"/>
    <col min="8" max="8" width="14.109375" style="515" customWidth="1"/>
    <col min="9" max="9" width="8.88671875" style="515" customWidth="1"/>
    <col min="10" max="10" width="12.44140625" style="515" customWidth="1"/>
    <col min="11" max="11" width="10.6640625" style="515" customWidth="1"/>
    <col min="12" max="16384" width="9" style="378"/>
  </cols>
  <sheetData>
    <row r="1" spans="1:42" ht="36" customHeight="1">
      <c r="A1" s="675" t="s">
        <v>621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</row>
    <row r="2" spans="1:42">
      <c r="A2" s="379"/>
      <c r="B2" s="379"/>
      <c r="C2" s="379"/>
      <c r="D2" s="379"/>
      <c r="E2" s="379"/>
      <c r="F2" s="379"/>
      <c r="G2" s="380"/>
      <c r="H2" s="379"/>
      <c r="I2" s="379"/>
      <c r="J2" s="379"/>
      <c r="K2" s="379"/>
    </row>
    <row r="3" spans="1:42" ht="44.25" customHeight="1">
      <c r="A3" s="676" t="s">
        <v>328</v>
      </c>
      <c r="B3" s="678" t="s">
        <v>329</v>
      </c>
      <c r="C3" s="680" t="s">
        <v>330</v>
      </c>
      <c r="D3" s="682">
        <v>2023</v>
      </c>
      <c r="E3" s="682"/>
      <c r="F3" s="682">
        <v>2024</v>
      </c>
      <c r="G3" s="682"/>
      <c r="H3" s="682"/>
      <c r="I3" s="673" t="s">
        <v>586</v>
      </c>
      <c r="J3" s="682" t="s">
        <v>587</v>
      </c>
      <c r="K3" s="682"/>
      <c r="L3" s="672" t="s">
        <v>483</v>
      </c>
    </row>
    <row r="4" spans="1:42" s="385" customFormat="1" ht="42" customHeight="1">
      <c r="A4" s="677"/>
      <c r="B4" s="679"/>
      <c r="C4" s="681"/>
      <c r="D4" s="382" t="s">
        <v>331</v>
      </c>
      <c r="E4" s="383" t="s">
        <v>20</v>
      </c>
      <c r="F4" s="383" t="s">
        <v>332</v>
      </c>
      <c r="G4" s="382" t="s">
        <v>331</v>
      </c>
      <c r="H4" s="383" t="s">
        <v>20</v>
      </c>
      <c r="I4" s="674"/>
      <c r="J4" s="382" t="s">
        <v>588</v>
      </c>
      <c r="K4" s="383" t="s">
        <v>20</v>
      </c>
      <c r="L4" s="672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84"/>
    </row>
    <row r="5" spans="1:42">
      <c r="A5" s="386"/>
      <c r="B5" s="387"/>
      <c r="C5" s="388"/>
      <c r="D5" s="388"/>
      <c r="E5" s="387"/>
      <c r="F5" s="387"/>
      <c r="G5" s="389"/>
      <c r="H5" s="387"/>
      <c r="I5" s="387"/>
      <c r="J5" s="387"/>
      <c r="K5" s="387"/>
    </row>
    <row r="6" spans="1:42" ht="14.25" customHeight="1">
      <c r="A6" s="390" t="s">
        <v>333</v>
      </c>
      <c r="B6" s="391"/>
      <c r="C6" s="392"/>
      <c r="D6" s="392"/>
      <c r="E6" s="390"/>
      <c r="F6" s="390"/>
      <c r="G6" s="393"/>
      <c r="H6" s="390"/>
      <c r="I6" s="390"/>
      <c r="J6" s="390"/>
      <c r="K6" s="390"/>
    </row>
    <row r="7" spans="1:42" ht="15" customHeight="1">
      <c r="A7" s="394" t="s">
        <v>334</v>
      </c>
      <c r="B7" s="394" t="s">
        <v>335</v>
      </c>
      <c r="C7" s="395"/>
      <c r="D7" s="395"/>
      <c r="E7" s="396"/>
      <c r="F7" s="396"/>
      <c r="G7" s="397"/>
      <c r="H7" s="398"/>
      <c r="I7" s="398"/>
      <c r="J7" s="396"/>
      <c r="K7" s="396"/>
    </row>
    <row r="8" spans="1:42" ht="15.75" customHeight="1">
      <c r="A8" s="399" t="s">
        <v>336</v>
      </c>
      <c r="B8" s="394"/>
      <c r="C8" s="395" t="s">
        <v>337</v>
      </c>
      <c r="D8" s="395"/>
      <c r="E8" s="400"/>
      <c r="F8" s="400"/>
      <c r="G8" s="397"/>
      <c r="H8" s="400">
        <v>434</v>
      </c>
      <c r="I8" s="401"/>
      <c r="J8" s="400"/>
      <c r="K8" s="400">
        <v>88.211382113821145</v>
      </c>
    </row>
    <row r="9" spans="1:42" ht="14.25" customHeight="1">
      <c r="A9" s="399" t="s">
        <v>338</v>
      </c>
      <c r="B9" s="394"/>
      <c r="C9" s="395" t="s">
        <v>112</v>
      </c>
      <c r="D9" s="395"/>
      <c r="E9" s="400"/>
      <c r="F9" s="400"/>
      <c r="G9" s="397"/>
      <c r="H9" s="400">
        <v>4800.3509922209996</v>
      </c>
      <c r="I9" s="401"/>
      <c r="J9" s="400"/>
      <c r="K9" s="400">
        <v>117.37561285538692</v>
      </c>
    </row>
    <row r="10" spans="1:42" ht="14.25" customHeight="1">
      <c r="A10" s="399" t="s">
        <v>339</v>
      </c>
      <c r="B10" s="394"/>
      <c r="C10" s="395" t="s">
        <v>315</v>
      </c>
      <c r="D10" s="395"/>
      <c r="E10" s="400"/>
      <c r="F10" s="400"/>
      <c r="G10" s="397"/>
      <c r="H10" s="400">
        <v>4315</v>
      </c>
      <c r="I10" s="401"/>
      <c r="J10" s="400"/>
      <c r="K10" s="400">
        <v>135.86272040302265</v>
      </c>
    </row>
    <row r="11" spans="1:42" ht="14.25" customHeight="1">
      <c r="A11" s="394" t="s">
        <v>340</v>
      </c>
      <c r="B11" s="394" t="s">
        <v>335</v>
      </c>
      <c r="C11" s="395" t="s">
        <v>337</v>
      </c>
      <c r="D11" s="395"/>
      <c r="E11" s="400"/>
      <c r="F11" s="400"/>
      <c r="G11" s="397"/>
      <c r="H11" s="401">
        <v>605</v>
      </c>
      <c r="I11" s="401"/>
      <c r="J11" s="400"/>
      <c r="K11" s="401">
        <v>128.99786780383795</v>
      </c>
    </row>
    <row r="12" spans="1:42" ht="14.25" customHeight="1">
      <c r="A12" s="394" t="s">
        <v>341</v>
      </c>
      <c r="B12" s="394" t="s">
        <v>335</v>
      </c>
      <c r="C12" s="395" t="s">
        <v>337</v>
      </c>
      <c r="D12" s="395"/>
      <c r="E12" s="400"/>
      <c r="F12" s="400"/>
      <c r="G12" s="397"/>
      <c r="H12" s="401">
        <v>61</v>
      </c>
      <c r="I12" s="401"/>
      <c r="J12" s="400"/>
      <c r="K12" s="401">
        <v>169.44444444444446</v>
      </c>
    </row>
    <row r="13" spans="1:42" ht="14.25" customHeight="1">
      <c r="A13" s="394" t="s">
        <v>342</v>
      </c>
      <c r="B13" s="394" t="s">
        <v>343</v>
      </c>
      <c r="C13" s="395" t="s">
        <v>337</v>
      </c>
      <c r="D13" s="395"/>
      <c r="E13" s="400"/>
      <c r="F13" s="400"/>
      <c r="G13" s="397"/>
      <c r="H13" s="400">
        <v>185</v>
      </c>
      <c r="I13" s="400"/>
      <c r="J13" s="400"/>
      <c r="K13" s="400">
        <v>124.16107382550335</v>
      </c>
    </row>
    <row r="14" spans="1:42" ht="14.25" customHeight="1">
      <c r="A14" s="402" t="s">
        <v>344</v>
      </c>
      <c r="B14" s="403"/>
      <c r="C14" s="392"/>
      <c r="D14" s="392"/>
      <c r="E14" s="402"/>
      <c r="F14" s="402"/>
      <c r="G14" s="393"/>
      <c r="H14" s="402"/>
      <c r="I14" s="402"/>
      <c r="J14" s="402"/>
      <c r="K14" s="402"/>
    </row>
    <row r="15" spans="1:42" ht="14.25" customHeight="1">
      <c r="A15" s="404" t="s">
        <v>345</v>
      </c>
      <c r="B15" s="394"/>
      <c r="C15" s="395"/>
      <c r="D15" s="395"/>
      <c r="E15" s="405"/>
      <c r="F15" s="405"/>
      <c r="G15" s="397"/>
      <c r="H15" s="405"/>
      <c r="I15" s="405"/>
      <c r="J15" s="405"/>
      <c r="K15" s="405"/>
    </row>
    <row r="16" spans="1:42" ht="14.25" customHeight="1">
      <c r="A16" s="394" t="s">
        <v>346</v>
      </c>
      <c r="B16" s="394"/>
      <c r="C16" s="395"/>
      <c r="D16" s="395"/>
      <c r="E16" s="406"/>
      <c r="F16" s="406"/>
      <c r="G16" s="397"/>
      <c r="H16" s="406"/>
      <c r="I16" s="406"/>
      <c r="J16" s="406"/>
      <c r="K16" s="406"/>
    </row>
    <row r="17" spans="1:12" ht="14.25" customHeight="1">
      <c r="A17" s="394" t="s">
        <v>347</v>
      </c>
      <c r="B17" s="394"/>
      <c r="C17" s="395"/>
      <c r="D17" s="395"/>
      <c r="E17" s="406"/>
      <c r="F17" s="406"/>
      <c r="G17" s="397"/>
      <c r="H17" s="397">
        <v>12</v>
      </c>
      <c r="I17" s="397"/>
      <c r="J17" s="406"/>
      <c r="K17" s="406">
        <v>240</v>
      </c>
    </row>
    <row r="18" spans="1:12" ht="14.25" customHeight="1">
      <c r="A18" s="407" t="s">
        <v>348</v>
      </c>
      <c r="B18" s="407"/>
      <c r="C18" s="395" t="s">
        <v>349</v>
      </c>
      <c r="D18" s="395"/>
      <c r="E18" s="406"/>
      <c r="F18" s="406"/>
      <c r="G18" s="397"/>
      <c r="H18" s="397">
        <v>6</v>
      </c>
      <c r="I18" s="397"/>
      <c r="J18" s="408"/>
      <c r="K18" s="406">
        <v>300</v>
      </c>
    </row>
    <row r="19" spans="1:12" ht="14.25" customHeight="1">
      <c r="A19" s="407" t="s">
        <v>350</v>
      </c>
      <c r="B19" s="407"/>
      <c r="C19" s="395" t="s">
        <v>112</v>
      </c>
      <c r="D19" s="395"/>
      <c r="E19" s="406"/>
      <c r="F19" s="406"/>
      <c r="G19" s="397"/>
      <c r="H19" s="397">
        <v>6</v>
      </c>
      <c r="I19" s="397"/>
      <c r="J19" s="408"/>
      <c r="K19" s="406">
        <v>200</v>
      </c>
    </row>
    <row r="20" spans="1:12" ht="14.25" customHeight="1">
      <c r="A20" s="407" t="s">
        <v>351</v>
      </c>
      <c r="B20" s="407"/>
      <c r="C20" s="395"/>
      <c r="D20" s="395"/>
      <c r="E20" s="406"/>
      <c r="F20" s="406"/>
      <c r="G20" s="397"/>
      <c r="H20" s="397">
        <f>'[11]25'!$C$9+'[11]25'!$E$9</f>
        <v>2099.4699999999998</v>
      </c>
      <c r="I20" s="397"/>
      <c r="J20" s="408"/>
      <c r="K20" s="568">
        <v>50.995391063240305</v>
      </c>
    </row>
    <row r="21" spans="1:12" ht="14.25" customHeight="1">
      <c r="A21" s="399" t="s">
        <v>352</v>
      </c>
      <c r="B21" s="407"/>
      <c r="C21" s="395" t="s">
        <v>112</v>
      </c>
      <c r="D21" s="395"/>
      <c r="E21" s="406"/>
      <c r="F21" s="406"/>
      <c r="G21" s="397"/>
      <c r="H21" s="397">
        <f>'[11]25'!$C$9</f>
        <v>732.71600000000001</v>
      </c>
      <c r="I21" s="397"/>
      <c r="J21" s="408"/>
      <c r="K21" s="406">
        <f>'[11]25'!$G$9</f>
        <v>45.539447319679503</v>
      </c>
    </row>
    <row r="22" spans="1:12" ht="14.25" customHeight="1">
      <c r="A22" s="399" t="s">
        <v>353</v>
      </c>
      <c r="B22" s="407"/>
      <c r="C22" s="395" t="s">
        <v>112</v>
      </c>
      <c r="D22" s="395"/>
      <c r="E22" s="406"/>
      <c r="F22" s="406"/>
      <c r="G22" s="397"/>
      <c r="H22" s="397">
        <f>'[11]25'!$E$9</f>
        <v>1366.7539999999999</v>
      </c>
      <c r="I22" s="397"/>
      <c r="J22" s="408"/>
      <c r="K22" s="406">
        <f>'[11]25'!$I$9</f>
        <v>54.495556237814036</v>
      </c>
    </row>
    <row r="23" spans="1:12" ht="14.25" customHeight="1">
      <c r="A23" s="394" t="s">
        <v>354</v>
      </c>
      <c r="B23" s="394" t="s">
        <v>355</v>
      </c>
      <c r="C23" s="395"/>
      <c r="D23" s="395"/>
      <c r="E23" s="406"/>
      <c r="F23" s="406"/>
      <c r="G23" s="397"/>
      <c r="H23" s="406"/>
      <c r="I23" s="406"/>
      <c r="J23" s="406"/>
      <c r="K23" s="406"/>
    </row>
    <row r="24" spans="1:12" ht="14.25" customHeight="1">
      <c r="A24" s="394" t="s">
        <v>347</v>
      </c>
      <c r="B24" s="394"/>
      <c r="C24" s="395" t="s">
        <v>349</v>
      </c>
      <c r="D24" s="395"/>
      <c r="E24" s="406"/>
      <c r="F24" s="406"/>
      <c r="G24" s="397"/>
      <c r="H24" s="406">
        <v>34</v>
      </c>
      <c r="I24" s="406"/>
      <c r="J24" s="406"/>
      <c r="K24" s="406">
        <v>147.83000000000001</v>
      </c>
    </row>
    <row r="25" spans="1:12" ht="14.25" customHeight="1">
      <c r="A25" s="407" t="s">
        <v>348</v>
      </c>
      <c r="B25" s="394"/>
      <c r="C25" s="395"/>
      <c r="D25" s="395"/>
      <c r="E25" s="406"/>
      <c r="F25" s="406"/>
      <c r="G25" s="397"/>
      <c r="H25" s="406">
        <v>19</v>
      </c>
      <c r="I25" s="406"/>
      <c r="J25" s="406"/>
      <c r="K25" s="406">
        <v>237.5</v>
      </c>
    </row>
    <row r="26" spans="1:12" ht="14.25" customHeight="1">
      <c r="A26" s="407" t="s">
        <v>350</v>
      </c>
      <c r="B26" s="394"/>
      <c r="C26" s="395"/>
      <c r="D26" s="395"/>
      <c r="E26" s="406"/>
      <c r="F26" s="406"/>
      <c r="G26" s="397"/>
      <c r="H26" s="406">
        <v>15</v>
      </c>
      <c r="I26" s="406"/>
      <c r="J26" s="406"/>
      <c r="K26" s="406">
        <v>100</v>
      </c>
    </row>
    <row r="27" spans="1:12" ht="14.25" customHeight="1">
      <c r="A27" s="407" t="s">
        <v>351</v>
      </c>
      <c r="B27" s="407"/>
      <c r="C27" s="395" t="s">
        <v>356</v>
      </c>
      <c r="D27" s="395"/>
      <c r="E27" s="406"/>
      <c r="F27" s="406"/>
      <c r="G27" s="397"/>
      <c r="H27" s="406">
        <f>'[11]25'!$C$14+'[11]25'!$E$14</f>
        <v>363.08199999999999</v>
      </c>
      <c r="I27" s="406"/>
      <c r="J27" s="406"/>
      <c r="K27" s="406">
        <v>139.73596713474953</v>
      </c>
    </row>
    <row r="28" spans="1:12" ht="14.25" customHeight="1">
      <c r="A28" s="399" t="s">
        <v>352</v>
      </c>
      <c r="B28" s="407"/>
      <c r="C28" s="395"/>
      <c r="D28" s="395"/>
      <c r="E28" s="406"/>
      <c r="F28" s="406"/>
      <c r="G28" s="397"/>
      <c r="H28" s="406">
        <f>'[11]25'!$C$14</f>
        <v>148.04300000000001</v>
      </c>
      <c r="I28" s="406"/>
      <c r="J28" s="406"/>
      <c r="K28" s="406">
        <f>'[11]25'!$G$14</f>
        <v>138.47360562201175</v>
      </c>
    </row>
    <row r="29" spans="1:12" ht="14.25" customHeight="1">
      <c r="A29" s="399" t="s">
        <v>353</v>
      </c>
      <c r="B29" s="407"/>
      <c r="C29" s="395"/>
      <c r="D29" s="395"/>
      <c r="E29" s="406"/>
      <c r="F29" s="406"/>
      <c r="G29" s="397"/>
      <c r="H29" s="406">
        <f>'[11]25'!$E$14</f>
        <v>215.03900000000002</v>
      </c>
      <c r="I29" s="406"/>
      <c r="J29" s="406"/>
      <c r="K29" s="406">
        <f>'[11]25'!$I$14</f>
        <v>140.61849788050827</v>
      </c>
    </row>
    <row r="30" spans="1:12" s="413" customFormat="1" ht="15" customHeight="1">
      <c r="A30" s="404" t="s">
        <v>357</v>
      </c>
      <c r="B30" s="404"/>
      <c r="C30" s="409"/>
      <c r="D30" s="410"/>
      <c r="E30" s="410"/>
      <c r="F30" s="405">
        <v>511513</v>
      </c>
      <c r="G30" s="411">
        <v>638730</v>
      </c>
      <c r="H30" s="405">
        <v>1978397</v>
      </c>
      <c r="I30" s="405"/>
      <c r="J30" s="446">
        <v>126.36758241106017</v>
      </c>
      <c r="K30" s="446">
        <v>112.84136897252912</v>
      </c>
      <c r="L30" s="412">
        <v>25.440303473550543</v>
      </c>
    </row>
    <row r="31" spans="1:12" ht="14.25" customHeight="1">
      <c r="A31" s="414" t="s">
        <v>124</v>
      </c>
      <c r="B31" s="415"/>
      <c r="C31" s="395"/>
      <c r="D31" s="410"/>
      <c r="E31" s="410"/>
      <c r="F31" s="406">
        <v>188363</v>
      </c>
      <c r="G31" s="397">
        <v>261770</v>
      </c>
      <c r="H31" s="406">
        <v>740443</v>
      </c>
      <c r="I31" s="406"/>
      <c r="J31" s="452">
        <v>132.66133527939107</v>
      </c>
      <c r="K31" s="452">
        <v>104.35682775922088</v>
      </c>
      <c r="L31" s="416">
        <v>17.007813860241743</v>
      </c>
    </row>
    <row r="32" spans="1:12" ht="14.25" customHeight="1">
      <c r="A32" s="417" t="s">
        <v>125</v>
      </c>
      <c r="B32" s="418"/>
      <c r="C32" s="395"/>
      <c r="D32" s="410"/>
      <c r="E32" s="410"/>
      <c r="F32" s="406">
        <v>96563</v>
      </c>
      <c r="G32" s="397">
        <v>119250</v>
      </c>
      <c r="H32" s="406">
        <v>480913</v>
      </c>
      <c r="I32" s="406"/>
      <c r="J32" s="452">
        <v>75.67968928489833</v>
      </c>
      <c r="K32" s="452">
        <v>76.091421157558301</v>
      </c>
      <c r="L32" s="416">
        <v>18.725056321609042</v>
      </c>
    </row>
    <row r="33" spans="1:12" ht="14.25" customHeight="1">
      <c r="A33" s="419" t="s">
        <v>126</v>
      </c>
      <c r="B33" s="407"/>
      <c r="C33" s="395" t="s">
        <v>45</v>
      </c>
      <c r="D33" s="410"/>
      <c r="E33" s="410"/>
      <c r="F33" s="406">
        <v>29750</v>
      </c>
      <c r="G33" s="397">
        <v>35680</v>
      </c>
      <c r="H33" s="406">
        <v>112595</v>
      </c>
      <c r="I33" s="406"/>
      <c r="J33" s="452">
        <v>116.6013071895425</v>
      </c>
      <c r="K33" s="452">
        <v>100.84639498432601</v>
      </c>
      <c r="L33" s="416">
        <v>24.746153846153845</v>
      </c>
    </row>
    <row r="34" spans="1:12" ht="14.25" customHeight="1">
      <c r="A34" s="420" t="s">
        <v>127</v>
      </c>
      <c r="B34" s="407"/>
      <c r="C34" s="395" t="s">
        <v>45</v>
      </c>
      <c r="D34" s="410"/>
      <c r="E34" s="410"/>
      <c r="F34" s="406">
        <v>22450</v>
      </c>
      <c r="G34" s="397">
        <v>23500</v>
      </c>
      <c r="H34" s="406">
        <v>47260</v>
      </c>
      <c r="I34" s="406"/>
      <c r="J34" s="452">
        <v>3916.6666666666665</v>
      </c>
      <c r="K34" s="452">
        <v>2128.828828828829</v>
      </c>
      <c r="L34" s="416">
        <v>10.659509202453988</v>
      </c>
    </row>
    <row r="35" spans="1:12" ht="14.25" customHeight="1">
      <c r="A35" s="417" t="s">
        <v>128</v>
      </c>
      <c r="B35" s="407"/>
      <c r="C35" s="395" t="s">
        <v>45</v>
      </c>
      <c r="D35" s="410"/>
      <c r="E35" s="410"/>
      <c r="F35" s="406">
        <v>8700</v>
      </c>
      <c r="G35" s="397">
        <v>12600</v>
      </c>
      <c r="H35" s="406">
        <v>28850</v>
      </c>
      <c r="I35" s="406"/>
      <c r="J35" s="452">
        <v>98.4375</v>
      </c>
      <c r="K35" s="452">
        <v>132.21814848762602</v>
      </c>
      <c r="L35" s="416">
        <v>28.85</v>
      </c>
    </row>
    <row r="36" spans="1:12" ht="14.25" customHeight="1">
      <c r="A36" s="420" t="s">
        <v>129</v>
      </c>
      <c r="B36" s="407"/>
      <c r="C36" s="395" t="s">
        <v>45</v>
      </c>
      <c r="D36" s="410"/>
      <c r="E36" s="410"/>
      <c r="F36" s="406">
        <v>950</v>
      </c>
      <c r="G36" s="397">
        <v>1220</v>
      </c>
      <c r="H36" s="406">
        <v>3740</v>
      </c>
      <c r="I36" s="406"/>
      <c r="J36" s="452">
        <v>143.52941176470588</v>
      </c>
      <c r="K36" s="452">
        <v>128.52233676975945</v>
      </c>
      <c r="L36" s="416">
        <v>17</v>
      </c>
    </row>
    <row r="37" spans="1:12" ht="14.25" customHeight="1">
      <c r="A37" s="417" t="s">
        <v>130</v>
      </c>
      <c r="B37" s="407"/>
      <c r="C37" s="395"/>
      <c r="D37" s="410"/>
      <c r="E37" s="410"/>
      <c r="F37" s="406">
        <v>59700</v>
      </c>
      <c r="G37" s="397">
        <v>105200</v>
      </c>
      <c r="H37" s="406">
        <v>179680</v>
      </c>
      <c r="I37" s="406"/>
      <c r="J37" s="452">
        <v>412.54901960784321</v>
      </c>
      <c r="K37" s="452">
        <v>355.37974683544303</v>
      </c>
      <c r="L37" s="416">
        <v>14.729076153783097</v>
      </c>
    </row>
    <row r="38" spans="1:12" ht="14.25" customHeight="1">
      <c r="A38" s="414" t="s">
        <v>131</v>
      </c>
      <c r="B38" s="407"/>
      <c r="C38" s="395"/>
      <c r="D38" s="410"/>
      <c r="E38" s="410"/>
      <c r="F38" s="406">
        <v>188250</v>
      </c>
      <c r="G38" s="397">
        <v>194360</v>
      </c>
      <c r="H38" s="406">
        <v>817784</v>
      </c>
      <c r="I38" s="406"/>
      <c r="J38" s="452">
        <v>80.520007788516907</v>
      </c>
      <c r="K38" s="452">
        <v>92.687532574587124</v>
      </c>
      <c r="L38" s="416">
        <v>37.478643446379465</v>
      </c>
    </row>
    <row r="39" spans="1:12" ht="14.25" customHeight="1">
      <c r="A39" s="417" t="s">
        <v>132</v>
      </c>
      <c r="B39" s="407"/>
      <c r="C39" s="395"/>
      <c r="D39" s="410"/>
      <c r="E39" s="410"/>
      <c r="F39" s="406">
        <v>103750</v>
      </c>
      <c r="G39" s="397">
        <v>106500</v>
      </c>
      <c r="H39" s="406">
        <v>455749</v>
      </c>
      <c r="I39" s="406"/>
      <c r="J39" s="452">
        <v>44.12111972359051</v>
      </c>
      <c r="K39" s="452">
        <v>51.654532594591608</v>
      </c>
      <c r="L39" s="416">
        <v>47.722408376963351</v>
      </c>
    </row>
    <row r="40" spans="1:12" ht="14.25" customHeight="1">
      <c r="A40" s="419" t="s">
        <v>126</v>
      </c>
      <c r="B40" s="407"/>
      <c r="C40" s="395"/>
      <c r="D40" s="410"/>
      <c r="E40" s="410"/>
      <c r="F40" s="406">
        <v>103750</v>
      </c>
      <c r="G40" s="397">
        <v>106500</v>
      </c>
      <c r="H40" s="406">
        <v>455749</v>
      </c>
      <c r="I40" s="406"/>
      <c r="J40" s="452">
        <v>591.66666666666674</v>
      </c>
      <c r="K40" s="452">
        <v>719.86889906807767</v>
      </c>
      <c r="L40" s="416">
        <v>47.722408376963351</v>
      </c>
    </row>
    <row r="41" spans="1:12" ht="14.25" customHeight="1">
      <c r="A41" s="417" t="s">
        <v>133</v>
      </c>
      <c r="B41" s="407"/>
      <c r="C41" s="395"/>
      <c r="D41" s="410"/>
      <c r="E41" s="410"/>
      <c r="F41" s="406">
        <v>84500</v>
      </c>
      <c r="G41" s="397">
        <v>87860</v>
      </c>
      <c r="H41" s="406">
        <v>362035</v>
      </c>
      <c r="I41" s="406"/>
      <c r="J41" s="452">
        <v>0</v>
      </c>
      <c r="K41" s="452">
        <v>0</v>
      </c>
      <c r="L41" s="416">
        <v>29.505704971475144</v>
      </c>
    </row>
    <row r="42" spans="1:12" ht="14.25" customHeight="1">
      <c r="A42" s="417" t="s">
        <v>130</v>
      </c>
      <c r="B42" s="407"/>
      <c r="C42" s="395"/>
      <c r="D42" s="410"/>
      <c r="E42" s="410"/>
      <c r="F42" s="406">
        <v>0</v>
      </c>
      <c r="G42" s="397">
        <v>0</v>
      </c>
      <c r="H42" s="406">
        <v>0</v>
      </c>
      <c r="I42" s="406"/>
      <c r="J42" s="452">
        <v>0</v>
      </c>
      <c r="K42" s="452">
        <v>0</v>
      </c>
      <c r="L42" s="416">
        <v>0</v>
      </c>
    </row>
    <row r="43" spans="1:12" ht="14.25" customHeight="1">
      <c r="A43" s="414" t="s">
        <v>134</v>
      </c>
      <c r="B43" s="407"/>
      <c r="C43" s="395"/>
      <c r="D43" s="410"/>
      <c r="E43" s="410"/>
      <c r="F43" s="406">
        <v>134900</v>
      </c>
      <c r="G43" s="397">
        <v>182600</v>
      </c>
      <c r="H43" s="406">
        <v>420170</v>
      </c>
      <c r="I43" s="406"/>
      <c r="J43" s="452">
        <v>273.55395424787645</v>
      </c>
      <c r="K43" s="452">
        <v>260.29128438946123</v>
      </c>
      <c r="L43" s="416">
        <v>33.855217919246073</v>
      </c>
    </row>
    <row r="44" spans="1:12" ht="14.25" customHeight="1">
      <c r="A44" s="417" t="s">
        <v>135</v>
      </c>
      <c r="B44" s="394"/>
      <c r="C44" s="395" t="s">
        <v>45</v>
      </c>
      <c r="D44" s="410"/>
      <c r="E44" s="410"/>
      <c r="F44" s="406">
        <v>134900</v>
      </c>
      <c r="G44" s="397">
        <v>182600</v>
      </c>
      <c r="H44" s="406">
        <v>420170</v>
      </c>
      <c r="I44" s="406"/>
      <c r="J44" s="452">
        <v>273.55395424787645</v>
      </c>
      <c r="K44" s="452">
        <v>260.29128438946123</v>
      </c>
      <c r="L44" s="416">
        <v>33.855217919246073</v>
      </c>
    </row>
    <row r="45" spans="1:12" ht="14.25" customHeight="1">
      <c r="A45" s="419" t="s">
        <v>126</v>
      </c>
      <c r="B45" s="418"/>
      <c r="C45" s="395" t="s">
        <v>45</v>
      </c>
      <c r="D45" s="410"/>
      <c r="E45" s="410"/>
      <c r="F45" s="406">
        <v>80560</v>
      </c>
      <c r="G45" s="397">
        <v>92000</v>
      </c>
      <c r="H45" s="406">
        <v>253800</v>
      </c>
      <c r="I45" s="406"/>
      <c r="J45" s="452">
        <v>92000</v>
      </c>
      <c r="K45" s="452">
        <v>253800</v>
      </c>
      <c r="L45" s="416">
        <v>43.016949152542374</v>
      </c>
    </row>
    <row r="46" spans="1:12" ht="14.25" customHeight="1">
      <c r="A46" s="417" t="s">
        <v>136</v>
      </c>
      <c r="B46" s="407"/>
      <c r="C46" s="395" t="s">
        <v>45</v>
      </c>
      <c r="D46" s="410"/>
      <c r="E46" s="410"/>
      <c r="F46" s="406">
        <v>0</v>
      </c>
      <c r="G46" s="397">
        <v>0</v>
      </c>
      <c r="H46" s="406">
        <v>0</v>
      </c>
      <c r="I46" s="406"/>
      <c r="J46" s="452">
        <v>0</v>
      </c>
      <c r="K46" s="452">
        <v>0</v>
      </c>
      <c r="L46" s="416">
        <v>0</v>
      </c>
    </row>
    <row r="47" spans="1:12" ht="14.25" customHeight="1">
      <c r="A47" s="417" t="s">
        <v>130</v>
      </c>
      <c r="B47" s="394"/>
      <c r="C47" s="395" t="s">
        <v>45</v>
      </c>
      <c r="D47" s="410"/>
      <c r="E47" s="410"/>
      <c r="F47" s="406">
        <v>0</v>
      </c>
      <c r="G47" s="397">
        <v>0</v>
      </c>
      <c r="H47" s="406">
        <v>0</v>
      </c>
      <c r="I47" s="406"/>
      <c r="J47" s="452">
        <v>0</v>
      </c>
      <c r="K47" s="452">
        <v>0</v>
      </c>
      <c r="L47" s="416">
        <v>0</v>
      </c>
    </row>
    <row r="48" spans="1:12" ht="14.25" customHeight="1">
      <c r="A48" s="390" t="s">
        <v>358</v>
      </c>
      <c r="B48" s="390"/>
      <c r="C48" s="390"/>
      <c r="D48" s="390"/>
      <c r="E48" s="390"/>
      <c r="F48" s="390"/>
      <c r="G48" s="421"/>
      <c r="H48" s="390"/>
      <c r="I48" s="390"/>
      <c r="J48" s="390"/>
      <c r="K48" s="390"/>
    </row>
    <row r="49" spans="1:11" ht="14.25" customHeight="1">
      <c r="A49" s="386" t="s">
        <v>359</v>
      </c>
      <c r="B49" s="394" t="s">
        <v>360</v>
      </c>
      <c r="C49" s="395" t="s">
        <v>320</v>
      </c>
      <c r="D49" s="395"/>
      <c r="E49" s="405">
        <v>9034310.5853110012</v>
      </c>
      <c r="F49" s="405"/>
      <c r="G49" s="397"/>
      <c r="H49" s="405">
        <v>9300504.5577729996</v>
      </c>
      <c r="I49" s="405"/>
      <c r="J49" s="405"/>
      <c r="K49" s="405">
        <v>102.94647798466001</v>
      </c>
    </row>
    <row r="50" spans="1:11" ht="14.25" customHeight="1">
      <c r="A50" s="422" t="s">
        <v>234</v>
      </c>
      <c r="B50" s="394"/>
      <c r="C50" s="395" t="s">
        <v>45</v>
      </c>
      <c r="D50" s="395"/>
      <c r="E50" s="406">
        <v>7603642.1424050014</v>
      </c>
      <c r="F50" s="406"/>
      <c r="G50" s="397"/>
      <c r="H50" s="406">
        <v>8046684.1844870001</v>
      </c>
      <c r="I50" s="406"/>
      <c r="J50" s="406"/>
      <c r="K50" s="406">
        <v>105.82670822461755</v>
      </c>
    </row>
    <row r="51" spans="1:11" ht="14.25" customHeight="1">
      <c r="A51" s="423" t="s">
        <v>235</v>
      </c>
      <c r="B51" s="394"/>
      <c r="C51" s="395"/>
      <c r="D51" s="395"/>
      <c r="E51" s="406">
        <v>58910.566511999998</v>
      </c>
      <c r="F51" s="406"/>
      <c r="G51" s="397"/>
      <c r="H51" s="406">
        <v>61098.451887000003</v>
      </c>
      <c r="I51" s="406"/>
      <c r="J51" s="406"/>
      <c r="K51" s="406">
        <v>103.71390992234701</v>
      </c>
    </row>
    <row r="52" spans="1:11" ht="14.25" customHeight="1">
      <c r="A52" s="423" t="s">
        <v>236</v>
      </c>
      <c r="B52" s="394"/>
      <c r="C52" s="395"/>
      <c r="D52" s="395"/>
      <c r="E52" s="406">
        <v>5823377.6758740004</v>
      </c>
      <c r="F52" s="406"/>
      <c r="G52" s="397"/>
      <c r="H52" s="406">
        <v>5426873.8268449996</v>
      </c>
      <c r="I52" s="406"/>
      <c r="J52" s="406"/>
      <c r="K52" s="406">
        <v>93.191170638447531</v>
      </c>
    </row>
    <row r="53" spans="1:11" ht="14.25" customHeight="1">
      <c r="A53" s="423" t="s">
        <v>237</v>
      </c>
      <c r="B53" s="394"/>
      <c r="C53" s="395"/>
      <c r="D53" s="395"/>
      <c r="E53" s="406">
        <v>581575.62791200005</v>
      </c>
      <c r="F53" s="406"/>
      <c r="G53" s="397"/>
      <c r="H53" s="406">
        <v>734856.90041700006</v>
      </c>
      <c r="I53" s="406"/>
      <c r="J53" s="406"/>
      <c r="K53" s="406">
        <v>126.35620633817095</v>
      </c>
    </row>
    <row r="54" spans="1:11" ht="14.25" customHeight="1">
      <c r="A54" s="423" t="s">
        <v>238</v>
      </c>
      <c r="B54" s="394"/>
      <c r="C54" s="395"/>
      <c r="D54" s="395"/>
      <c r="E54" s="406">
        <v>491580.49451599998</v>
      </c>
      <c r="F54" s="406"/>
      <c r="G54" s="397"/>
      <c r="H54" s="406">
        <v>576800.07912899996</v>
      </c>
      <c r="I54" s="406"/>
      <c r="J54" s="406"/>
      <c r="K54" s="406">
        <v>117.33583524238598</v>
      </c>
    </row>
    <row r="55" spans="1:11" ht="14.25" customHeight="1">
      <c r="A55" s="423" t="s">
        <v>239</v>
      </c>
      <c r="B55" s="394"/>
      <c r="C55" s="395"/>
      <c r="D55" s="395"/>
      <c r="E55" s="406">
        <v>66526.791574000003</v>
      </c>
      <c r="F55" s="406"/>
      <c r="G55" s="397"/>
      <c r="H55" s="406">
        <v>76794.664873999995</v>
      </c>
      <c r="I55" s="406"/>
      <c r="J55" s="406"/>
      <c r="K55" s="406">
        <v>115.43419283730027</v>
      </c>
    </row>
    <row r="56" spans="1:11" ht="14.25" customHeight="1">
      <c r="A56" s="423" t="s">
        <v>240</v>
      </c>
      <c r="B56" s="394"/>
      <c r="C56" s="395"/>
      <c r="D56" s="395"/>
      <c r="E56" s="406">
        <v>185473.400911</v>
      </c>
      <c r="F56" s="406"/>
      <c r="G56" s="397"/>
      <c r="H56" s="406">
        <v>188902.207868</v>
      </c>
      <c r="I56" s="406"/>
      <c r="J56" s="406"/>
      <c r="K56" s="406">
        <v>101.84867853835564</v>
      </c>
    </row>
    <row r="57" spans="1:11" ht="14.25" customHeight="1">
      <c r="A57" s="423" t="s">
        <v>241</v>
      </c>
      <c r="B57" s="394"/>
      <c r="C57" s="395"/>
      <c r="D57" s="395"/>
      <c r="E57" s="406">
        <v>145472.602162</v>
      </c>
      <c r="F57" s="406"/>
      <c r="G57" s="397"/>
      <c r="H57" s="406">
        <v>137576.56170300001</v>
      </c>
      <c r="I57" s="406"/>
      <c r="J57" s="406"/>
      <c r="K57" s="406">
        <v>94.572145997493834</v>
      </c>
    </row>
    <row r="58" spans="1:11" ht="14.25" customHeight="1">
      <c r="A58" s="423" t="s">
        <v>242</v>
      </c>
      <c r="B58" s="394"/>
      <c r="C58" s="395"/>
      <c r="D58" s="395"/>
      <c r="E58" s="406">
        <v>233705.35811500001</v>
      </c>
      <c r="F58" s="406"/>
      <c r="G58" s="397"/>
      <c r="H58" s="406">
        <v>827205.68587000004</v>
      </c>
      <c r="I58" s="406"/>
      <c r="J58" s="406"/>
      <c r="K58" s="406">
        <v>353.95238369458127</v>
      </c>
    </row>
    <row r="59" spans="1:11" ht="14.25" customHeight="1">
      <c r="A59" s="423" t="s">
        <v>243</v>
      </c>
      <c r="B59" s="394"/>
      <c r="C59" s="395"/>
      <c r="D59" s="395"/>
      <c r="E59" s="406">
        <v>6958.8070349999998</v>
      </c>
      <c r="F59" s="406"/>
      <c r="G59" s="397"/>
      <c r="H59" s="406">
        <v>7601.9277910000001</v>
      </c>
      <c r="I59" s="406"/>
      <c r="J59" s="406"/>
      <c r="K59" s="406">
        <v>109.24182482378606</v>
      </c>
    </row>
    <row r="60" spans="1:11" ht="14.25" customHeight="1">
      <c r="A60" s="423" t="s">
        <v>244</v>
      </c>
      <c r="B60" s="394"/>
      <c r="C60" s="395"/>
      <c r="D60" s="395"/>
      <c r="E60" s="406">
        <v>2229.79666</v>
      </c>
      <c r="F60" s="406"/>
      <c r="G60" s="397"/>
      <c r="H60" s="406">
        <v>8525.8566200000005</v>
      </c>
      <c r="I60" s="406"/>
      <c r="J60" s="406"/>
      <c r="K60" s="406">
        <v>382.36027405297131</v>
      </c>
    </row>
    <row r="61" spans="1:11" ht="14.25" customHeight="1">
      <c r="A61" s="423" t="s">
        <v>245</v>
      </c>
      <c r="B61" s="394"/>
      <c r="C61" s="395"/>
      <c r="D61" s="395"/>
      <c r="E61" s="406">
        <v>137406.475397</v>
      </c>
      <c r="F61" s="406"/>
      <c r="G61" s="397"/>
      <c r="H61" s="406">
        <v>126015.86891</v>
      </c>
      <c r="I61" s="406"/>
      <c r="J61" s="406"/>
      <c r="K61" s="406">
        <v>91.710284064786734</v>
      </c>
    </row>
    <row r="62" spans="1:11" ht="14.25" customHeight="1">
      <c r="A62" s="423" t="s">
        <v>246</v>
      </c>
      <c r="B62" s="394"/>
      <c r="C62" s="395"/>
      <c r="D62" s="395"/>
      <c r="E62" s="406">
        <v>9258.5898990000005</v>
      </c>
      <c r="F62" s="406"/>
      <c r="G62" s="397"/>
      <c r="H62" s="406">
        <v>12008.714276000001</v>
      </c>
      <c r="I62" s="406"/>
      <c r="J62" s="406"/>
      <c r="K62" s="406">
        <v>129.70349056390361</v>
      </c>
    </row>
    <row r="63" spans="1:11" ht="14.25" customHeight="1">
      <c r="A63" s="423" t="s">
        <v>247</v>
      </c>
      <c r="B63" s="394"/>
      <c r="C63" s="395"/>
      <c r="D63" s="395"/>
      <c r="E63" s="406">
        <v>6638.558</v>
      </c>
      <c r="F63" s="406"/>
      <c r="G63" s="397"/>
      <c r="H63" s="406">
        <v>0</v>
      </c>
      <c r="I63" s="406"/>
      <c r="J63" s="406"/>
      <c r="K63" s="406">
        <v>0</v>
      </c>
    </row>
    <row r="64" spans="1:11" ht="14.25" customHeight="1">
      <c r="A64" s="422" t="s">
        <v>248</v>
      </c>
      <c r="B64" s="394"/>
      <c r="C64" s="395"/>
      <c r="D64" s="395"/>
      <c r="E64" s="406">
        <v>0</v>
      </c>
      <c r="F64" s="406"/>
      <c r="G64" s="397"/>
      <c r="H64" s="406">
        <v>0</v>
      </c>
      <c r="I64" s="406"/>
      <c r="J64" s="406"/>
      <c r="K64" s="406" t="s">
        <v>560</v>
      </c>
    </row>
    <row r="65" spans="1:11" ht="14.25" customHeight="1">
      <c r="A65" s="422" t="s">
        <v>249</v>
      </c>
      <c r="B65" s="394"/>
      <c r="C65" s="395"/>
      <c r="D65" s="395"/>
      <c r="E65" s="406">
        <v>1417435.4873230001</v>
      </c>
      <c r="F65" s="406"/>
      <c r="G65" s="397"/>
      <c r="H65" s="406">
        <v>1252628.5353979999</v>
      </c>
      <c r="I65" s="406"/>
      <c r="J65" s="406"/>
      <c r="K65" s="406">
        <v>88.372878102815235</v>
      </c>
    </row>
    <row r="66" spans="1:11" ht="14.25" customHeight="1">
      <c r="A66" s="423" t="s">
        <v>250</v>
      </c>
      <c r="B66" s="418"/>
      <c r="C66" s="395" t="s">
        <v>45</v>
      </c>
      <c r="D66" s="395"/>
      <c r="E66" s="406">
        <v>1417435.4873230001</v>
      </c>
      <c r="F66" s="406"/>
      <c r="G66" s="397"/>
      <c r="H66" s="406">
        <v>1252628.5353979999</v>
      </c>
      <c r="I66" s="406"/>
      <c r="J66" s="406"/>
      <c r="K66" s="406">
        <v>88.372878102815235</v>
      </c>
    </row>
    <row r="67" spans="1:11" ht="14.25" customHeight="1">
      <c r="A67" s="423" t="s">
        <v>251</v>
      </c>
      <c r="B67" s="415"/>
      <c r="C67" s="395"/>
      <c r="D67" s="395"/>
      <c r="E67" s="406">
        <v>1677021.5159229999</v>
      </c>
      <c r="F67" s="406"/>
      <c r="G67" s="397"/>
      <c r="H67" s="406">
        <v>915369.35214099998</v>
      </c>
      <c r="I67" s="406"/>
      <c r="J67" s="406"/>
      <c r="K67" s="406">
        <v>54.583041627656073</v>
      </c>
    </row>
    <row r="68" spans="1:11" ht="14.25" customHeight="1">
      <c r="A68" s="422" t="s">
        <v>252</v>
      </c>
      <c r="B68" s="399"/>
      <c r="C68" s="395" t="s">
        <v>45</v>
      </c>
      <c r="D68" s="395"/>
      <c r="E68" s="406">
        <v>0</v>
      </c>
      <c r="F68" s="406"/>
      <c r="G68" s="397"/>
      <c r="H68" s="406">
        <v>0</v>
      </c>
      <c r="I68" s="406"/>
      <c r="J68" s="406"/>
      <c r="K68" s="406" t="s">
        <v>560</v>
      </c>
    </row>
    <row r="69" spans="1:11" ht="14.25" customHeight="1">
      <c r="A69" s="424" t="s">
        <v>253</v>
      </c>
      <c r="B69" s="399"/>
      <c r="C69" s="395" t="s">
        <v>45</v>
      </c>
      <c r="D69" s="395"/>
      <c r="E69" s="406">
        <v>10751.951392000001</v>
      </c>
      <c r="F69" s="406"/>
      <c r="G69" s="397"/>
      <c r="H69" s="406">
        <v>1191.837888</v>
      </c>
      <c r="I69" s="406"/>
      <c r="J69" s="406"/>
      <c r="K69" s="406">
        <v>11.084851898482242</v>
      </c>
    </row>
    <row r="70" spans="1:11" ht="14.25" customHeight="1">
      <c r="A70" s="425" t="s">
        <v>254</v>
      </c>
      <c r="B70" s="399"/>
      <c r="C70" s="395" t="s">
        <v>45</v>
      </c>
      <c r="D70" s="395"/>
      <c r="E70" s="406">
        <v>0</v>
      </c>
      <c r="F70" s="406"/>
      <c r="G70" s="397"/>
      <c r="H70" s="406">
        <v>0</v>
      </c>
      <c r="I70" s="406"/>
      <c r="J70" s="406"/>
      <c r="K70" s="406" t="s">
        <v>560</v>
      </c>
    </row>
    <row r="71" spans="1:11" ht="14.25" customHeight="1">
      <c r="A71" s="424" t="s">
        <v>255</v>
      </c>
      <c r="B71" s="399"/>
      <c r="C71" s="395" t="s">
        <v>45</v>
      </c>
      <c r="D71" s="395"/>
      <c r="E71" s="406">
        <v>2481.004191</v>
      </c>
      <c r="F71" s="406"/>
      <c r="G71" s="397"/>
      <c r="H71" s="406">
        <v>0</v>
      </c>
      <c r="I71" s="406"/>
      <c r="J71" s="406"/>
      <c r="K71" s="406">
        <v>0</v>
      </c>
    </row>
    <row r="72" spans="1:11" ht="14.25" customHeight="1">
      <c r="A72" s="404" t="s">
        <v>361</v>
      </c>
      <c r="B72" s="394" t="s">
        <v>362</v>
      </c>
      <c r="C72" s="395" t="s">
        <v>320</v>
      </c>
      <c r="D72" s="395"/>
      <c r="E72" s="405">
        <v>9492335.9578820001</v>
      </c>
      <c r="F72" s="405"/>
      <c r="G72" s="397"/>
      <c r="H72" s="405">
        <v>9581901.5335000008</v>
      </c>
      <c r="I72" s="405"/>
      <c r="J72" s="405"/>
      <c r="K72" s="446">
        <v>100.94355673898825</v>
      </c>
    </row>
    <row r="73" spans="1:11" ht="14.25" customHeight="1">
      <c r="A73" s="426" t="s">
        <v>258</v>
      </c>
      <c r="B73" s="394"/>
      <c r="C73" s="395"/>
      <c r="D73" s="395"/>
      <c r="E73" s="406">
        <v>6194271.4720069999</v>
      </c>
      <c r="F73" s="406"/>
      <c r="G73" s="397"/>
      <c r="H73" s="406">
        <v>5813491.5267580003</v>
      </c>
      <c r="I73" s="406"/>
      <c r="J73" s="405"/>
      <c r="K73" s="446">
        <v>93.852708151881771</v>
      </c>
    </row>
    <row r="74" spans="1:11" ht="14.25" customHeight="1">
      <c r="A74" s="426" t="s">
        <v>259</v>
      </c>
      <c r="B74" s="394"/>
      <c r="C74" s="395"/>
      <c r="D74" s="395"/>
      <c r="E74" s="406">
        <v>23420.161187999998</v>
      </c>
      <c r="F74" s="406"/>
      <c r="G74" s="397"/>
      <c r="H74" s="406">
        <v>50500.133115999997</v>
      </c>
      <c r="I74" s="406"/>
      <c r="J74" s="405"/>
      <c r="K74" s="446" t="s">
        <v>561</v>
      </c>
    </row>
    <row r="75" spans="1:11" ht="14.25" customHeight="1">
      <c r="A75" s="426" t="s">
        <v>260</v>
      </c>
      <c r="B75" s="394"/>
      <c r="C75" s="395"/>
      <c r="D75" s="395"/>
      <c r="E75" s="406">
        <v>3274637.9976869998</v>
      </c>
      <c r="F75" s="406"/>
      <c r="G75" s="397"/>
      <c r="H75" s="406">
        <v>3717909.8736259998</v>
      </c>
      <c r="I75" s="406"/>
      <c r="J75" s="405"/>
      <c r="K75" s="446">
        <v>113.53651537214493</v>
      </c>
    </row>
    <row r="76" spans="1:11" ht="14.25" customHeight="1">
      <c r="A76" s="427" t="s">
        <v>261</v>
      </c>
      <c r="B76" s="394"/>
      <c r="C76" s="395"/>
      <c r="D76" s="395"/>
      <c r="E76" s="406">
        <v>97758.837610999995</v>
      </c>
      <c r="F76" s="406"/>
      <c r="G76" s="397"/>
      <c r="H76" s="406">
        <v>154448.916768</v>
      </c>
      <c r="I76" s="406"/>
      <c r="J76" s="405"/>
      <c r="K76" s="446">
        <v>157.98972301878223</v>
      </c>
    </row>
    <row r="77" spans="1:11" ht="14.25" customHeight="1">
      <c r="A77" s="427" t="s">
        <v>262</v>
      </c>
      <c r="B77" s="394"/>
      <c r="C77" s="395"/>
      <c r="D77" s="395"/>
      <c r="E77" s="406">
        <v>308240.02225500002</v>
      </c>
      <c r="F77" s="406"/>
      <c r="G77" s="397"/>
      <c r="H77" s="406">
        <v>391086.69974200003</v>
      </c>
      <c r="I77" s="406"/>
      <c r="J77" s="405"/>
      <c r="K77" s="446">
        <v>126.87732659792725</v>
      </c>
    </row>
    <row r="78" spans="1:11" ht="14.25" customHeight="1">
      <c r="A78" s="427" t="s">
        <v>263</v>
      </c>
      <c r="B78" s="394"/>
      <c r="C78" s="395"/>
      <c r="D78" s="395"/>
      <c r="E78" s="406">
        <v>894898.10880100005</v>
      </c>
      <c r="F78" s="406"/>
      <c r="G78" s="397"/>
      <c r="H78" s="406">
        <v>1122903.874882</v>
      </c>
      <c r="I78" s="406"/>
      <c r="J78" s="405"/>
      <c r="K78" s="446">
        <v>125.4784051769297</v>
      </c>
    </row>
    <row r="79" spans="1:11" ht="14.25" customHeight="1">
      <c r="A79" s="427" t="s">
        <v>264</v>
      </c>
      <c r="B79" s="394"/>
      <c r="C79" s="395"/>
      <c r="D79" s="395"/>
      <c r="E79" s="406">
        <v>380655.97301700001</v>
      </c>
      <c r="F79" s="406"/>
      <c r="G79" s="397"/>
      <c r="H79" s="406">
        <v>375942.158085</v>
      </c>
      <c r="I79" s="406"/>
      <c r="J79" s="405"/>
      <c r="K79" s="446">
        <v>98.761660064167827</v>
      </c>
    </row>
    <row r="80" spans="1:11" ht="14.25" customHeight="1">
      <c r="A80" s="427" t="s">
        <v>265</v>
      </c>
      <c r="B80" s="394"/>
      <c r="C80" s="395"/>
      <c r="D80" s="395"/>
      <c r="E80" s="406">
        <v>5043.6484870000004</v>
      </c>
      <c r="F80" s="406"/>
      <c r="G80" s="397"/>
      <c r="H80" s="406">
        <v>17424.866062000001</v>
      </c>
      <c r="I80" s="406"/>
      <c r="J80" s="405"/>
      <c r="K80" s="446">
        <v>345.48137339294323</v>
      </c>
    </row>
    <row r="81" spans="1:11" ht="14.25" customHeight="1">
      <c r="A81" s="427" t="s">
        <v>266</v>
      </c>
      <c r="B81" s="394"/>
      <c r="C81" s="395"/>
      <c r="D81" s="395"/>
      <c r="E81" s="406">
        <v>71463.050405999995</v>
      </c>
      <c r="F81" s="406"/>
      <c r="G81" s="397"/>
      <c r="H81" s="406">
        <v>73454.960651000001</v>
      </c>
      <c r="I81" s="406"/>
      <c r="J81" s="405"/>
      <c r="K81" s="446">
        <v>122.17627559602747</v>
      </c>
    </row>
    <row r="82" spans="1:11" ht="14.25" customHeight="1">
      <c r="A82" s="427" t="s">
        <v>267</v>
      </c>
      <c r="B82" s="394"/>
      <c r="C82" s="395"/>
      <c r="D82" s="395"/>
      <c r="E82" s="406">
        <v>8744.0201870000001</v>
      </c>
      <c r="F82" s="406"/>
      <c r="G82" s="397"/>
      <c r="H82" s="406">
        <v>9137.9748540000001</v>
      </c>
      <c r="I82" s="406"/>
      <c r="J82" s="405"/>
      <c r="K82" s="446">
        <v>104.50541808658795</v>
      </c>
    </row>
    <row r="83" spans="1:11" ht="14.25" customHeight="1">
      <c r="A83" s="427" t="s">
        <v>268</v>
      </c>
      <c r="B83" s="394"/>
      <c r="C83" s="395"/>
      <c r="D83" s="395"/>
      <c r="E83" s="406">
        <v>11363.760918</v>
      </c>
      <c r="F83" s="406"/>
      <c r="G83" s="397"/>
      <c r="H83" s="406">
        <v>10683.333323999999</v>
      </c>
      <c r="I83" s="406"/>
      <c r="J83" s="405"/>
      <c r="K83" s="446">
        <v>94.01230280265564</v>
      </c>
    </row>
    <row r="84" spans="1:11" ht="14.25" customHeight="1">
      <c r="A84" s="427" t="s">
        <v>269</v>
      </c>
      <c r="B84" s="394"/>
      <c r="C84" s="395"/>
      <c r="D84" s="395"/>
      <c r="E84" s="406">
        <v>63825.879881000001</v>
      </c>
      <c r="F84" s="406"/>
      <c r="G84" s="397"/>
      <c r="H84" s="406">
        <v>77980.082905000003</v>
      </c>
      <c r="I84" s="406"/>
      <c r="J84" s="405"/>
      <c r="K84" s="446">
        <v>122.17627559602747</v>
      </c>
    </row>
    <row r="85" spans="1:11" ht="14.25" customHeight="1">
      <c r="A85" s="427" t="s">
        <v>270</v>
      </c>
      <c r="B85" s="394"/>
      <c r="C85" s="395"/>
      <c r="D85" s="395"/>
      <c r="E85" s="406">
        <v>426129.55355800001</v>
      </c>
      <c r="F85" s="406"/>
      <c r="G85" s="397"/>
      <c r="H85" s="406">
        <v>438685.838093</v>
      </c>
      <c r="I85" s="406"/>
      <c r="J85" s="405"/>
      <c r="K85" s="446">
        <v>102.94658852693046</v>
      </c>
    </row>
    <row r="86" spans="1:11" ht="14.25" customHeight="1">
      <c r="A86" s="427" t="s">
        <v>271</v>
      </c>
      <c r="B86" s="394"/>
      <c r="C86" s="395"/>
      <c r="D86" s="395"/>
      <c r="E86" s="406">
        <v>559085.87225500005</v>
      </c>
      <c r="F86" s="406"/>
      <c r="G86" s="397"/>
      <c r="H86" s="406">
        <v>634065.61493200005</v>
      </c>
      <c r="I86" s="406"/>
      <c r="J86" s="405"/>
      <c r="K86" s="446">
        <v>113.41113170586461</v>
      </c>
    </row>
    <row r="87" spans="1:11" ht="14.25" customHeight="1">
      <c r="A87" s="427" t="s">
        <v>272</v>
      </c>
      <c r="B87" s="394"/>
      <c r="C87" s="395" t="s">
        <v>45</v>
      </c>
      <c r="D87" s="395"/>
      <c r="E87" s="406">
        <v>377151.05833799997</v>
      </c>
      <c r="F87" s="406"/>
      <c r="G87" s="397"/>
      <c r="H87" s="406">
        <v>375900.82239799999</v>
      </c>
      <c r="I87" s="406"/>
      <c r="J87" s="406"/>
      <c r="K87" s="452">
        <v>99.668505254761996</v>
      </c>
    </row>
    <row r="88" spans="1:11" ht="14.25" customHeight="1">
      <c r="A88" s="427" t="s">
        <v>273</v>
      </c>
      <c r="B88" s="418"/>
      <c r="C88" s="395" t="s">
        <v>45</v>
      </c>
      <c r="D88" s="395"/>
      <c r="E88" s="406">
        <v>0</v>
      </c>
      <c r="F88" s="406"/>
      <c r="G88" s="397"/>
      <c r="H88" s="406">
        <v>0</v>
      </c>
      <c r="I88" s="406"/>
      <c r="J88" s="406"/>
      <c r="K88" s="452" t="s">
        <v>561</v>
      </c>
    </row>
    <row r="89" spans="1:11" ht="14.25" customHeight="1">
      <c r="A89" s="427" t="s">
        <v>274</v>
      </c>
      <c r="B89" s="415"/>
      <c r="C89" s="395" t="s">
        <v>45</v>
      </c>
      <c r="D89" s="395"/>
      <c r="E89" s="406">
        <v>70278.211972999998</v>
      </c>
      <c r="F89" s="406"/>
      <c r="G89" s="397"/>
      <c r="H89" s="406">
        <v>36194.730929999998</v>
      </c>
      <c r="I89" s="406"/>
      <c r="J89" s="406"/>
      <c r="K89" s="452">
        <v>51.502065738248369</v>
      </c>
    </row>
    <row r="90" spans="1:11" ht="14.25" customHeight="1">
      <c r="A90" s="426" t="s">
        <v>275</v>
      </c>
      <c r="B90" s="418"/>
      <c r="C90" s="395" t="s">
        <v>45</v>
      </c>
      <c r="D90" s="395"/>
      <c r="E90" s="406">
        <v>0</v>
      </c>
      <c r="F90" s="406"/>
      <c r="G90" s="397"/>
      <c r="H90" s="406">
        <v>0</v>
      </c>
      <c r="I90" s="406"/>
      <c r="J90" s="406"/>
      <c r="K90" s="452" t="s">
        <v>561</v>
      </c>
    </row>
    <row r="91" spans="1:11" ht="14.25" customHeight="1">
      <c r="A91" s="426" t="s">
        <v>276</v>
      </c>
      <c r="B91" s="418"/>
      <c r="C91" s="395" t="s">
        <v>45</v>
      </c>
      <c r="D91" s="395"/>
      <c r="E91" s="406">
        <v>0</v>
      </c>
      <c r="F91" s="406"/>
      <c r="G91" s="397"/>
      <c r="H91" s="406">
        <v>0</v>
      </c>
      <c r="I91" s="406"/>
      <c r="J91" s="406"/>
      <c r="K91" s="452" t="s">
        <v>561</v>
      </c>
    </row>
    <row r="92" spans="1:11" ht="14.25" customHeight="1">
      <c r="A92" s="426" t="s">
        <v>277</v>
      </c>
      <c r="B92" s="415"/>
      <c r="C92" s="395"/>
      <c r="D92" s="395"/>
      <c r="E92" s="406">
        <v>6.327</v>
      </c>
      <c r="F92" s="406"/>
      <c r="G92" s="397"/>
      <c r="H92" s="406">
        <v>0</v>
      </c>
      <c r="I92" s="406"/>
      <c r="J92" s="406"/>
      <c r="K92" s="452" t="s">
        <v>561</v>
      </c>
    </row>
    <row r="93" spans="1:11" ht="14.25" customHeight="1">
      <c r="A93" s="428" t="s">
        <v>278</v>
      </c>
      <c r="B93" s="399"/>
      <c r="C93" s="395" t="s">
        <v>45</v>
      </c>
      <c r="D93" s="395"/>
      <c r="E93" s="406">
        <v>0</v>
      </c>
      <c r="F93" s="406"/>
      <c r="G93" s="397"/>
      <c r="H93" s="406">
        <v>0</v>
      </c>
      <c r="I93" s="406"/>
      <c r="J93" s="406"/>
      <c r="K93" s="452" t="s">
        <v>561</v>
      </c>
    </row>
    <row r="94" spans="1:11" ht="21.75" customHeight="1">
      <c r="A94" s="429" t="s">
        <v>363</v>
      </c>
      <c r="B94" s="430"/>
      <c r="C94" s="431"/>
      <c r="D94" s="431"/>
      <c r="E94" s="569" t="s">
        <v>582</v>
      </c>
      <c r="F94" s="569" t="s">
        <v>583</v>
      </c>
      <c r="G94" s="432"/>
      <c r="H94" s="569" t="s">
        <v>584</v>
      </c>
      <c r="I94" s="433"/>
      <c r="J94" s="570"/>
      <c r="K94" s="569" t="s">
        <v>585</v>
      </c>
    </row>
    <row r="95" spans="1:11" ht="14.25" customHeight="1">
      <c r="A95" s="386" t="s">
        <v>364</v>
      </c>
      <c r="B95" s="434"/>
      <c r="C95" s="435"/>
      <c r="D95" s="435"/>
      <c r="E95" s="387"/>
      <c r="F95" s="387"/>
      <c r="G95" s="436"/>
      <c r="H95" s="387"/>
      <c r="I95" s="387"/>
      <c r="J95" s="387"/>
      <c r="K95" s="387"/>
    </row>
    <row r="96" spans="1:11" ht="14.25" customHeight="1">
      <c r="A96" s="404" t="s">
        <v>365</v>
      </c>
      <c r="B96" s="394" t="s">
        <v>366</v>
      </c>
      <c r="C96" s="388" t="s">
        <v>320</v>
      </c>
      <c r="D96" s="388"/>
      <c r="E96" s="387" t="s">
        <v>562</v>
      </c>
      <c r="F96" s="387">
        <v>122666</v>
      </c>
      <c r="G96" s="389"/>
      <c r="H96" s="387">
        <v>125000</v>
      </c>
      <c r="I96" s="387"/>
      <c r="J96" s="437"/>
      <c r="K96" s="387">
        <v>99.033433687212806</v>
      </c>
    </row>
    <row r="97" spans="1:11" ht="14.25" customHeight="1">
      <c r="A97" s="438" t="s">
        <v>286</v>
      </c>
      <c r="B97" s="434"/>
      <c r="C97" s="388" t="s">
        <v>45</v>
      </c>
      <c r="D97" s="388"/>
      <c r="E97" s="387" t="s">
        <v>562</v>
      </c>
      <c r="F97" s="387">
        <v>122666</v>
      </c>
      <c r="G97" s="389"/>
      <c r="H97" s="387">
        <v>125000</v>
      </c>
      <c r="I97" s="387"/>
      <c r="J97" s="437"/>
      <c r="K97" s="387">
        <v>99.033433687212806</v>
      </c>
    </row>
    <row r="98" spans="1:11" ht="14.25" customHeight="1">
      <c r="A98" s="439" t="s">
        <v>287</v>
      </c>
      <c r="B98" s="434"/>
      <c r="C98" s="388"/>
      <c r="D98" s="388"/>
      <c r="E98" s="387" t="s">
        <v>563</v>
      </c>
      <c r="F98" s="387">
        <v>112506</v>
      </c>
      <c r="G98" s="389"/>
      <c r="H98" s="387">
        <v>114700</v>
      </c>
      <c r="I98" s="387"/>
      <c r="J98" s="437"/>
      <c r="K98" s="387">
        <v>99.493424933208431</v>
      </c>
    </row>
    <row r="99" spans="1:11" ht="14.25" customHeight="1">
      <c r="A99" s="439" t="s">
        <v>288</v>
      </c>
      <c r="B99" s="434"/>
      <c r="C99" s="388"/>
      <c r="D99" s="388"/>
      <c r="E99" s="387" t="s">
        <v>564</v>
      </c>
      <c r="F99" s="387">
        <v>10160</v>
      </c>
      <c r="G99" s="389"/>
      <c r="H99" s="387">
        <v>10300</v>
      </c>
      <c r="I99" s="387"/>
      <c r="J99" s="437"/>
      <c r="K99" s="387">
        <v>94.184345281638628</v>
      </c>
    </row>
    <row r="100" spans="1:11" ht="14.25" customHeight="1">
      <c r="A100" s="438" t="s">
        <v>289</v>
      </c>
      <c r="B100" s="434"/>
      <c r="C100" s="388"/>
      <c r="D100" s="388"/>
      <c r="E100" s="387" t="s">
        <v>562</v>
      </c>
      <c r="F100" s="387">
        <v>122666</v>
      </c>
      <c r="G100" s="389"/>
      <c r="H100" s="387">
        <v>125000</v>
      </c>
      <c r="I100" s="387"/>
      <c r="J100" s="437"/>
      <c r="K100" s="387">
        <v>99.033433687212806</v>
      </c>
    </row>
    <row r="101" spans="1:11" ht="14.25" customHeight="1">
      <c r="A101" s="439" t="s">
        <v>290</v>
      </c>
      <c r="B101" s="434"/>
      <c r="C101" s="388"/>
      <c r="D101" s="388"/>
      <c r="E101" s="387" t="s">
        <v>565</v>
      </c>
      <c r="F101" s="387">
        <v>76589</v>
      </c>
      <c r="G101" s="389"/>
      <c r="H101" s="387">
        <v>78500</v>
      </c>
      <c r="I101" s="387"/>
      <c r="J101" s="437"/>
      <c r="K101" s="387">
        <v>99.281631001163561</v>
      </c>
    </row>
    <row r="102" spans="1:11" ht="14.25" customHeight="1">
      <c r="A102" s="439" t="s">
        <v>291</v>
      </c>
      <c r="B102" s="434"/>
      <c r="C102" s="388"/>
      <c r="D102" s="388"/>
      <c r="E102" s="387" t="s">
        <v>566</v>
      </c>
      <c r="F102" s="387">
        <v>46077</v>
      </c>
      <c r="G102" s="389"/>
      <c r="H102" s="387">
        <v>46500</v>
      </c>
      <c r="I102" s="387"/>
      <c r="J102" s="437"/>
      <c r="K102" s="387">
        <v>98.617237869019348</v>
      </c>
    </row>
    <row r="103" spans="1:11" ht="14.25" customHeight="1">
      <c r="A103" s="438" t="s">
        <v>292</v>
      </c>
      <c r="B103" s="434"/>
      <c r="C103" s="388"/>
      <c r="D103" s="388"/>
      <c r="E103" s="387" t="s">
        <v>562</v>
      </c>
      <c r="F103" s="387">
        <v>122666</v>
      </c>
      <c r="G103" s="389"/>
      <c r="H103" s="387">
        <v>125000</v>
      </c>
      <c r="I103" s="387"/>
      <c r="J103" s="437"/>
      <c r="K103" s="387">
        <v>99.033433687212806</v>
      </c>
    </row>
    <row r="104" spans="1:11" ht="14.25" customHeight="1">
      <c r="A104" s="439" t="s">
        <v>293</v>
      </c>
      <c r="B104" s="434"/>
      <c r="C104" s="388"/>
      <c r="D104" s="388"/>
      <c r="E104" s="387" t="s">
        <v>567</v>
      </c>
      <c r="F104" s="387">
        <v>37448</v>
      </c>
      <c r="G104" s="389"/>
      <c r="H104" s="387">
        <v>39000</v>
      </c>
      <c r="I104" s="387"/>
      <c r="J104" s="437"/>
      <c r="K104" s="387">
        <v>92.15936480930101</v>
      </c>
    </row>
    <row r="105" spans="1:11" ht="14.25" customHeight="1">
      <c r="A105" s="439" t="s">
        <v>294</v>
      </c>
      <c r="B105" s="434"/>
      <c r="C105" s="388"/>
      <c r="D105" s="388"/>
      <c r="E105" s="387" t="s">
        <v>568</v>
      </c>
      <c r="F105" s="387">
        <v>85218</v>
      </c>
      <c r="G105" s="389"/>
      <c r="H105" s="387">
        <v>86000</v>
      </c>
      <c r="I105" s="387"/>
      <c r="J105" s="437"/>
      <c r="K105" s="387">
        <v>102.50053634001573</v>
      </c>
    </row>
    <row r="106" spans="1:11" ht="14.25" customHeight="1">
      <c r="A106" s="440" t="s">
        <v>367</v>
      </c>
      <c r="B106" s="441" t="s">
        <v>368</v>
      </c>
      <c r="C106" s="388" t="s">
        <v>320</v>
      </c>
      <c r="D106" s="388"/>
      <c r="E106" s="387" t="s">
        <v>569</v>
      </c>
      <c r="F106" s="387">
        <v>127464</v>
      </c>
      <c r="G106" s="389"/>
      <c r="H106" s="387">
        <v>130000</v>
      </c>
      <c r="I106" s="387"/>
      <c r="J106" s="437"/>
      <c r="K106" s="387">
        <v>101.43412243878842</v>
      </c>
    </row>
    <row r="107" spans="1:11" ht="14.25" customHeight="1">
      <c r="A107" s="438" t="s">
        <v>286</v>
      </c>
      <c r="B107" s="434"/>
      <c r="C107" s="388" t="s">
        <v>45</v>
      </c>
      <c r="D107" s="388"/>
      <c r="E107" s="387" t="s">
        <v>570</v>
      </c>
      <c r="F107" s="387">
        <v>127464</v>
      </c>
      <c r="G107" s="389"/>
      <c r="H107" s="387">
        <v>130000</v>
      </c>
      <c r="I107" s="387"/>
      <c r="J107" s="437"/>
      <c r="K107" s="387">
        <v>101.43491389736349</v>
      </c>
    </row>
    <row r="108" spans="1:11" ht="14.25" customHeight="1">
      <c r="A108" s="439" t="s">
        <v>287</v>
      </c>
      <c r="B108" s="434"/>
      <c r="C108" s="388" t="s">
        <v>45</v>
      </c>
      <c r="D108" s="388"/>
      <c r="E108" s="387" t="s">
        <v>571</v>
      </c>
      <c r="F108" s="387">
        <v>124585</v>
      </c>
      <c r="G108" s="389"/>
      <c r="H108" s="387">
        <v>127000</v>
      </c>
      <c r="I108" s="387"/>
      <c r="J108" s="437"/>
      <c r="K108" s="387">
        <v>101.02697499781242</v>
      </c>
    </row>
    <row r="109" spans="1:11" ht="14.25" customHeight="1">
      <c r="A109" s="439" t="s">
        <v>288</v>
      </c>
      <c r="B109" s="434"/>
      <c r="C109" s="388" t="s">
        <v>45</v>
      </c>
      <c r="D109" s="388"/>
      <c r="E109" s="387" t="s">
        <v>572</v>
      </c>
      <c r="F109" s="387">
        <v>2879</v>
      </c>
      <c r="G109" s="389"/>
      <c r="H109" s="387">
        <v>3000</v>
      </c>
      <c r="I109" s="387"/>
      <c r="J109" s="437"/>
      <c r="K109" s="387">
        <v>122.34910277324633</v>
      </c>
    </row>
    <row r="110" spans="1:11" ht="14.25" customHeight="1">
      <c r="A110" s="438" t="s">
        <v>289</v>
      </c>
      <c r="B110" s="434"/>
      <c r="C110" s="388" t="s">
        <v>45</v>
      </c>
      <c r="D110" s="388"/>
      <c r="E110" s="387" t="s">
        <v>570</v>
      </c>
      <c r="F110" s="387">
        <v>127464</v>
      </c>
      <c r="G110" s="389"/>
      <c r="H110" s="387">
        <v>130000</v>
      </c>
      <c r="I110" s="387"/>
      <c r="J110" s="437"/>
      <c r="K110" s="387">
        <v>101.43491389736349</v>
      </c>
    </row>
    <row r="111" spans="1:11" ht="14.25" customHeight="1">
      <c r="A111" s="439" t="s">
        <v>297</v>
      </c>
      <c r="B111" s="434"/>
      <c r="C111" s="388" t="s">
        <v>45</v>
      </c>
      <c r="D111" s="388"/>
      <c r="E111" s="387" t="s">
        <v>573</v>
      </c>
      <c r="F111" s="387">
        <v>92193</v>
      </c>
      <c r="G111" s="389"/>
      <c r="H111" s="387">
        <v>94000</v>
      </c>
      <c r="I111" s="387"/>
      <c r="J111" s="437"/>
      <c r="K111" s="387">
        <v>101.24618980429328</v>
      </c>
    </row>
    <row r="112" spans="1:11" ht="14.25" customHeight="1">
      <c r="A112" s="439" t="s">
        <v>298</v>
      </c>
      <c r="B112" s="434"/>
      <c r="C112" s="388"/>
      <c r="D112" s="388"/>
      <c r="E112" s="387" t="s">
        <v>574</v>
      </c>
      <c r="F112" s="387">
        <v>21004</v>
      </c>
      <c r="G112" s="389"/>
      <c r="H112" s="387">
        <v>21500</v>
      </c>
      <c r="I112" s="387"/>
      <c r="J112" s="437"/>
      <c r="K112" s="387">
        <v>100.16772269847186</v>
      </c>
    </row>
    <row r="113" spans="1:11" ht="14.25" customHeight="1">
      <c r="A113" s="439" t="s">
        <v>299</v>
      </c>
      <c r="B113" s="434"/>
      <c r="C113" s="388"/>
      <c r="D113" s="388"/>
      <c r="E113" s="387" t="s">
        <v>575</v>
      </c>
      <c r="F113" s="387">
        <v>14267</v>
      </c>
      <c r="G113" s="389"/>
      <c r="H113" s="387">
        <v>14500</v>
      </c>
      <c r="I113" s="387"/>
      <c r="J113" s="437"/>
      <c r="K113" s="387">
        <v>104.662913238054</v>
      </c>
    </row>
    <row r="114" spans="1:11" ht="14.25" customHeight="1">
      <c r="A114" s="438" t="s">
        <v>292</v>
      </c>
      <c r="B114" s="434"/>
      <c r="C114" s="388"/>
      <c r="D114" s="388"/>
      <c r="E114" s="387" t="s">
        <v>570</v>
      </c>
      <c r="F114" s="387">
        <v>127464</v>
      </c>
      <c r="G114" s="389"/>
      <c r="H114" s="387">
        <v>130000</v>
      </c>
      <c r="I114" s="387"/>
      <c r="J114" s="437"/>
      <c r="K114" s="387">
        <v>101.43491389736349</v>
      </c>
    </row>
    <row r="115" spans="1:11" ht="14.25" customHeight="1">
      <c r="A115" s="439" t="s">
        <v>300</v>
      </c>
      <c r="B115" s="434"/>
      <c r="C115" s="388"/>
      <c r="D115" s="388"/>
      <c r="E115" s="387" t="s">
        <v>576</v>
      </c>
      <c r="F115" s="387">
        <v>766</v>
      </c>
      <c r="G115" s="389"/>
      <c r="H115" s="387">
        <v>770</v>
      </c>
      <c r="I115" s="387"/>
      <c r="J115" s="437"/>
      <c r="K115" s="387">
        <v>101.31578947368422</v>
      </c>
    </row>
    <row r="116" spans="1:11" ht="14.25" customHeight="1">
      <c r="A116" s="439" t="s">
        <v>301</v>
      </c>
      <c r="B116" s="434"/>
      <c r="C116" s="388"/>
      <c r="D116" s="388"/>
      <c r="E116" s="387" t="s">
        <v>577</v>
      </c>
      <c r="F116" s="387">
        <v>48572</v>
      </c>
      <c r="G116" s="389"/>
      <c r="H116" s="387">
        <v>49930</v>
      </c>
      <c r="I116" s="387"/>
      <c r="J116" s="437"/>
      <c r="K116" s="387">
        <v>103.53336374569734</v>
      </c>
    </row>
    <row r="117" spans="1:11" ht="14.25" customHeight="1">
      <c r="A117" s="439" t="s">
        <v>302</v>
      </c>
      <c r="B117" s="434"/>
      <c r="C117" s="388"/>
      <c r="D117" s="388"/>
      <c r="E117" s="387" t="s">
        <v>578</v>
      </c>
      <c r="F117" s="387">
        <v>4251</v>
      </c>
      <c r="G117" s="389"/>
      <c r="H117" s="387">
        <v>4300</v>
      </c>
      <c r="I117" s="387"/>
      <c r="J117" s="437"/>
      <c r="K117" s="387">
        <v>107.3389915127309</v>
      </c>
    </row>
    <row r="118" spans="1:11" ht="14.25" customHeight="1">
      <c r="A118" s="439" t="s">
        <v>303</v>
      </c>
      <c r="B118" s="434"/>
      <c r="C118" s="388" t="s">
        <v>45</v>
      </c>
      <c r="D118" s="388"/>
      <c r="E118" s="387" t="s">
        <v>579</v>
      </c>
      <c r="F118" s="387">
        <v>73495</v>
      </c>
      <c r="G118" s="389"/>
      <c r="H118" s="387">
        <v>74615</v>
      </c>
      <c r="I118" s="387"/>
      <c r="J118" s="437"/>
      <c r="K118" s="387">
        <v>99.598216669336324</v>
      </c>
    </row>
    <row r="119" spans="1:11" ht="14.25" customHeight="1">
      <c r="A119" s="439" t="s">
        <v>304</v>
      </c>
      <c r="B119" s="434"/>
      <c r="C119" s="388" t="s">
        <v>45</v>
      </c>
      <c r="D119" s="388"/>
      <c r="E119" s="387" t="s">
        <v>580</v>
      </c>
      <c r="F119" s="387">
        <v>380</v>
      </c>
      <c r="G119" s="389"/>
      <c r="H119" s="387">
        <v>385</v>
      </c>
      <c r="I119" s="387"/>
      <c r="J119" s="437"/>
      <c r="K119" s="387">
        <v>152.17391304347828</v>
      </c>
    </row>
    <row r="120" spans="1:11" s="413" customFormat="1" ht="14.25" customHeight="1">
      <c r="A120" s="442" t="s">
        <v>369</v>
      </c>
      <c r="B120" s="386" t="s">
        <v>370</v>
      </c>
      <c r="C120" s="381" t="s">
        <v>68</v>
      </c>
      <c r="D120" s="381"/>
      <c r="E120" s="386" t="s">
        <v>560</v>
      </c>
      <c r="F120" s="386"/>
      <c r="G120" s="443"/>
      <c r="H120" s="386"/>
      <c r="I120" s="386"/>
      <c r="J120" s="444"/>
      <c r="K120" s="386" t="s">
        <v>560</v>
      </c>
    </row>
    <row r="121" spans="1:11" s="413" customFormat="1" ht="14.25" customHeight="1">
      <c r="A121" s="445" t="s">
        <v>307</v>
      </c>
      <c r="B121" s="386"/>
      <c r="C121" s="381"/>
      <c r="D121" s="381"/>
      <c r="E121" s="386" t="s">
        <v>581</v>
      </c>
      <c r="F121" s="386">
        <v>1.01</v>
      </c>
      <c r="G121" s="443"/>
      <c r="H121" s="386">
        <v>1</v>
      </c>
      <c r="I121" s="386"/>
      <c r="J121" s="444"/>
      <c r="K121" s="386" t="s">
        <v>561</v>
      </c>
    </row>
    <row r="122" spans="1:11" s="413" customFormat="1" ht="14.25" customHeight="1">
      <c r="A122" s="445" t="s">
        <v>371</v>
      </c>
      <c r="B122" s="386"/>
      <c r="C122" s="381"/>
      <c r="D122" s="381"/>
      <c r="E122" s="386"/>
      <c r="F122" s="386"/>
      <c r="G122" s="443"/>
      <c r="H122" s="386"/>
      <c r="I122" s="386"/>
      <c r="J122" s="386"/>
      <c r="K122" s="386"/>
    </row>
    <row r="123" spans="1:11" ht="14.25" customHeight="1">
      <c r="A123" s="404" t="s">
        <v>372</v>
      </c>
      <c r="B123" s="394"/>
      <c r="C123" s="395"/>
      <c r="D123" s="395"/>
      <c r="E123" s="405"/>
      <c r="F123" s="405"/>
      <c r="G123" s="397"/>
      <c r="H123" s="405"/>
      <c r="I123" s="405"/>
      <c r="J123" s="405"/>
      <c r="K123" s="405"/>
    </row>
    <row r="124" spans="1:11" ht="14.25" customHeight="1">
      <c r="A124" s="394" t="s">
        <v>373</v>
      </c>
      <c r="B124" s="394" t="s">
        <v>374</v>
      </c>
      <c r="C124" s="395" t="s">
        <v>112</v>
      </c>
      <c r="D124" s="466"/>
      <c r="E124" s="485"/>
      <c r="F124" s="485"/>
      <c r="G124" s="502"/>
      <c r="H124" s="485"/>
      <c r="I124" s="485"/>
      <c r="J124" s="485"/>
      <c r="K124" s="485"/>
    </row>
    <row r="125" spans="1:11" ht="14.25" customHeight="1">
      <c r="A125" s="418" t="s">
        <v>375</v>
      </c>
      <c r="B125" s="418"/>
      <c r="C125" s="395" t="s">
        <v>45</v>
      </c>
      <c r="D125" s="466"/>
      <c r="E125" s="485"/>
      <c r="F125" s="485"/>
      <c r="G125" s="502"/>
      <c r="H125" s="485"/>
      <c r="I125" s="485"/>
      <c r="J125" s="485"/>
      <c r="K125" s="485"/>
    </row>
    <row r="126" spans="1:11" ht="14.25" customHeight="1">
      <c r="A126" s="418" t="s">
        <v>376</v>
      </c>
      <c r="B126" s="418"/>
      <c r="C126" s="395" t="s">
        <v>45</v>
      </c>
      <c r="D126" s="466"/>
      <c r="E126" s="485"/>
      <c r="F126" s="485"/>
      <c r="G126" s="502"/>
      <c r="H126" s="485"/>
      <c r="I126" s="485"/>
      <c r="J126" s="485"/>
      <c r="K126" s="485"/>
    </row>
    <row r="127" spans="1:11" ht="14.25" customHeight="1">
      <c r="A127" s="418" t="s">
        <v>377</v>
      </c>
      <c r="B127" s="418"/>
      <c r="C127" s="395" t="s">
        <v>45</v>
      </c>
      <c r="D127" s="466"/>
      <c r="E127" s="485"/>
      <c r="F127" s="485"/>
      <c r="G127" s="502"/>
      <c r="H127" s="485"/>
      <c r="I127" s="485"/>
      <c r="J127" s="485"/>
      <c r="K127" s="485"/>
    </row>
    <row r="128" spans="1:11" ht="14.25" customHeight="1">
      <c r="A128" s="394" t="s">
        <v>378</v>
      </c>
      <c r="B128" s="394" t="s">
        <v>374</v>
      </c>
      <c r="C128" s="395" t="s">
        <v>45</v>
      </c>
      <c r="D128" s="466"/>
      <c r="E128" s="485"/>
      <c r="F128" s="485"/>
      <c r="G128" s="502"/>
      <c r="H128" s="485"/>
      <c r="I128" s="485"/>
      <c r="J128" s="485"/>
      <c r="K128" s="485"/>
    </row>
    <row r="129" spans="1:11" ht="14.25" customHeight="1">
      <c r="A129" s="418" t="s">
        <v>375</v>
      </c>
      <c r="B129" s="418"/>
      <c r="C129" s="395" t="s">
        <v>45</v>
      </c>
      <c r="D129" s="466"/>
      <c r="E129" s="485"/>
      <c r="F129" s="485"/>
      <c r="G129" s="502"/>
      <c r="H129" s="485"/>
      <c r="I129" s="485"/>
      <c r="J129" s="485"/>
      <c r="K129" s="485"/>
    </row>
    <row r="130" spans="1:11" ht="14.25" customHeight="1">
      <c r="A130" s="418" t="s">
        <v>376</v>
      </c>
      <c r="B130" s="418"/>
      <c r="C130" s="395" t="s">
        <v>45</v>
      </c>
      <c r="D130" s="466"/>
      <c r="E130" s="485"/>
      <c r="F130" s="485"/>
      <c r="G130" s="502"/>
      <c r="H130" s="485"/>
      <c r="I130" s="485"/>
      <c r="J130" s="485"/>
      <c r="K130" s="485"/>
    </row>
    <row r="131" spans="1:11" ht="14.25" customHeight="1">
      <c r="A131" s="418" t="s">
        <v>377</v>
      </c>
      <c r="B131" s="418"/>
      <c r="C131" s="395" t="s">
        <v>45</v>
      </c>
      <c r="D131" s="466"/>
      <c r="E131" s="485"/>
      <c r="F131" s="485"/>
      <c r="G131" s="502"/>
      <c r="H131" s="485"/>
      <c r="I131" s="485"/>
      <c r="J131" s="485"/>
      <c r="K131" s="485"/>
    </row>
    <row r="132" spans="1:11" ht="14.25" customHeight="1">
      <c r="A132" s="402" t="s">
        <v>379</v>
      </c>
      <c r="B132" s="403"/>
      <c r="C132" s="392"/>
      <c r="D132" s="392"/>
      <c r="E132" s="402"/>
      <c r="F132" s="402"/>
      <c r="G132" s="393"/>
      <c r="H132" s="402"/>
      <c r="I132" s="402"/>
      <c r="J132" s="402"/>
      <c r="K132" s="402"/>
    </row>
    <row r="133" spans="1:11" ht="17.25" customHeight="1">
      <c r="A133" s="404" t="s">
        <v>380</v>
      </c>
      <c r="B133" s="394"/>
      <c r="C133" s="395"/>
      <c r="D133" s="395"/>
      <c r="E133" s="446"/>
      <c r="F133" s="446"/>
      <c r="G133" s="397"/>
      <c r="H133" s="446"/>
      <c r="I133" s="446"/>
      <c r="J133" s="446"/>
      <c r="K133" s="446"/>
    </row>
    <row r="134" spans="1:11" ht="17.25" customHeight="1">
      <c r="A134" s="404" t="s">
        <v>381</v>
      </c>
      <c r="B134" s="394"/>
      <c r="C134" s="395"/>
      <c r="D134" s="395"/>
      <c r="E134" s="446"/>
      <c r="F134" s="446"/>
      <c r="G134" s="397"/>
      <c r="H134" s="446"/>
      <c r="I134" s="446"/>
      <c r="J134" s="446"/>
      <c r="K134" s="446"/>
    </row>
    <row r="135" spans="1:11" ht="14.25" customHeight="1">
      <c r="A135" s="407" t="s">
        <v>382</v>
      </c>
      <c r="B135" s="418"/>
      <c r="C135" s="395"/>
      <c r="D135" s="395"/>
      <c r="E135" s="400"/>
      <c r="F135" s="400"/>
      <c r="G135" s="397"/>
      <c r="H135" s="400"/>
      <c r="I135" s="400"/>
      <c r="J135" s="400"/>
      <c r="K135" s="400"/>
    </row>
    <row r="136" spans="1:11" ht="14.25" customHeight="1">
      <c r="A136" s="447" t="s">
        <v>383</v>
      </c>
      <c r="B136" s="394" t="s">
        <v>384</v>
      </c>
      <c r="C136" s="418" t="s">
        <v>10</v>
      </c>
      <c r="D136" s="418"/>
      <c r="E136" s="448"/>
      <c r="F136" s="448"/>
      <c r="G136" s="449"/>
      <c r="H136" s="400"/>
      <c r="I136" s="400"/>
      <c r="J136" s="400"/>
      <c r="K136" s="400"/>
    </row>
    <row r="137" spans="1:11" ht="14.25" customHeight="1">
      <c r="A137" s="447" t="s">
        <v>385</v>
      </c>
      <c r="B137" s="394" t="s">
        <v>386</v>
      </c>
      <c r="C137" s="418" t="s">
        <v>387</v>
      </c>
      <c r="D137" s="418"/>
      <c r="E137" s="448"/>
      <c r="F137" s="448"/>
      <c r="G137" s="449"/>
      <c r="H137" s="400"/>
      <c r="I137" s="400"/>
      <c r="J137" s="400"/>
      <c r="K137" s="400"/>
    </row>
    <row r="138" spans="1:11" ht="14.25" customHeight="1">
      <c r="A138" s="447" t="s">
        <v>388</v>
      </c>
      <c r="B138" s="394" t="s">
        <v>389</v>
      </c>
      <c r="C138" s="418" t="s">
        <v>22</v>
      </c>
      <c r="D138" s="418"/>
      <c r="E138" s="448"/>
      <c r="F138" s="448"/>
      <c r="G138" s="449"/>
      <c r="H138" s="400"/>
      <c r="I138" s="400"/>
      <c r="J138" s="400"/>
      <c r="K138" s="400"/>
    </row>
    <row r="139" spans="1:11" ht="14.25" customHeight="1">
      <c r="A139" s="418" t="s">
        <v>390</v>
      </c>
      <c r="B139" s="418"/>
      <c r="C139" s="418"/>
      <c r="D139" s="418"/>
      <c r="E139" s="448"/>
      <c r="F139" s="448"/>
      <c r="G139" s="449"/>
      <c r="H139" s="400"/>
      <c r="I139" s="400"/>
      <c r="J139" s="400"/>
      <c r="K139" s="400"/>
    </row>
    <row r="140" spans="1:11" ht="14.25" customHeight="1">
      <c r="A140" s="447" t="s">
        <v>383</v>
      </c>
      <c r="B140" s="394" t="s">
        <v>384</v>
      </c>
      <c r="C140" s="418" t="s">
        <v>10</v>
      </c>
      <c r="D140" s="418"/>
      <c r="E140" s="448"/>
      <c r="F140" s="448"/>
      <c r="G140" s="449"/>
      <c r="H140" s="400"/>
      <c r="I140" s="400"/>
      <c r="J140" s="400"/>
      <c r="K140" s="400"/>
    </row>
    <row r="141" spans="1:11" ht="14.25" customHeight="1">
      <c r="A141" s="447" t="s">
        <v>385</v>
      </c>
      <c r="B141" s="394" t="s">
        <v>386</v>
      </c>
      <c r="C141" s="418" t="s">
        <v>387</v>
      </c>
      <c r="D141" s="418"/>
      <c r="E141" s="448"/>
      <c r="F141" s="448"/>
      <c r="G141" s="449"/>
      <c r="H141" s="400"/>
      <c r="I141" s="400"/>
      <c r="J141" s="400"/>
      <c r="K141" s="400"/>
    </row>
    <row r="142" spans="1:11" ht="14.25" customHeight="1">
      <c r="A142" s="447" t="s">
        <v>388</v>
      </c>
      <c r="B142" s="394" t="s">
        <v>389</v>
      </c>
      <c r="C142" s="418" t="s">
        <v>22</v>
      </c>
      <c r="D142" s="418"/>
      <c r="E142" s="448"/>
      <c r="F142" s="448"/>
      <c r="G142" s="449"/>
      <c r="H142" s="400"/>
      <c r="I142" s="400"/>
      <c r="J142" s="400"/>
      <c r="K142" s="400"/>
    </row>
    <row r="143" spans="1:11" ht="14.25" customHeight="1">
      <c r="A143" s="418" t="s">
        <v>391</v>
      </c>
      <c r="B143" s="418"/>
      <c r="C143" s="418"/>
      <c r="D143" s="418"/>
      <c r="E143" s="448"/>
      <c r="F143" s="448"/>
      <c r="G143" s="449"/>
      <c r="H143" s="400"/>
      <c r="I143" s="400"/>
      <c r="J143" s="400"/>
      <c r="K143" s="400"/>
    </row>
    <row r="144" spans="1:11" ht="14.25" customHeight="1">
      <c r="A144" s="447" t="s">
        <v>383</v>
      </c>
      <c r="B144" s="394" t="s">
        <v>384</v>
      </c>
      <c r="C144" s="418" t="s">
        <v>10</v>
      </c>
      <c r="D144" s="418"/>
      <c r="E144" s="448"/>
      <c r="F144" s="448"/>
      <c r="G144" s="449"/>
      <c r="H144" s="400"/>
      <c r="I144" s="400"/>
      <c r="J144" s="400"/>
      <c r="K144" s="400"/>
    </row>
    <row r="145" spans="1:11" ht="14.25" customHeight="1">
      <c r="A145" s="447" t="s">
        <v>385</v>
      </c>
      <c r="B145" s="394" t="s">
        <v>386</v>
      </c>
      <c r="C145" s="418" t="s">
        <v>387</v>
      </c>
      <c r="D145" s="418"/>
      <c r="E145" s="448"/>
      <c r="F145" s="448"/>
      <c r="G145" s="449"/>
      <c r="H145" s="400"/>
      <c r="I145" s="400"/>
      <c r="J145" s="400"/>
      <c r="K145" s="400"/>
    </row>
    <row r="146" spans="1:11" ht="14.25" customHeight="1">
      <c r="A146" s="447" t="s">
        <v>388</v>
      </c>
      <c r="B146" s="394" t="s">
        <v>389</v>
      </c>
      <c r="C146" s="418" t="s">
        <v>22</v>
      </c>
      <c r="D146" s="418"/>
      <c r="E146" s="448"/>
      <c r="F146" s="448"/>
      <c r="G146" s="449"/>
      <c r="H146" s="400"/>
      <c r="I146" s="400"/>
      <c r="J146" s="400"/>
      <c r="K146" s="400"/>
    </row>
    <row r="147" spans="1:11" ht="14.25" customHeight="1">
      <c r="A147" s="418" t="s">
        <v>392</v>
      </c>
      <c r="B147" s="418"/>
      <c r="C147" s="418"/>
      <c r="D147" s="418"/>
      <c r="E147" s="448"/>
      <c r="F147" s="448"/>
      <c r="G147" s="449"/>
      <c r="H147" s="400"/>
      <c r="I147" s="400"/>
      <c r="J147" s="400"/>
      <c r="K147" s="400"/>
    </row>
    <row r="148" spans="1:11" ht="14.25" customHeight="1">
      <c r="A148" s="447" t="s">
        <v>383</v>
      </c>
      <c r="B148" s="394" t="s">
        <v>384</v>
      </c>
      <c r="C148" s="418" t="s">
        <v>10</v>
      </c>
      <c r="D148" s="418"/>
      <c r="E148" s="448"/>
      <c r="F148" s="448"/>
      <c r="G148" s="449"/>
      <c r="H148" s="400"/>
      <c r="I148" s="400"/>
      <c r="J148" s="400"/>
      <c r="K148" s="400"/>
    </row>
    <row r="149" spans="1:11" ht="14.25" customHeight="1">
      <c r="A149" s="447" t="s">
        <v>385</v>
      </c>
      <c r="B149" s="394" t="s">
        <v>386</v>
      </c>
      <c r="C149" s="418" t="s">
        <v>387</v>
      </c>
      <c r="D149" s="418"/>
      <c r="E149" s="448"/>
      <c r="F149" s="448"/>
      <c r="G149" s="449"/>
      <c r="H149" s="400"/>
      <c r="I149" s="400"/>
      <c r="J149" s="400"/>
      <c r="K149" s="400"/>
    </row>
    <row r="150" spans="1:11" ht="14.25" customHeight="1">
      <c r="A150" s="447" t="s">
        <v>388</v>
      </c>
      <c r="B150" s="394" t="s">
        <v>389</v>
      </c>
      <c r="C150" s="418" t="s">
        <v>22</v>
      </c>
      <c r="D150" s="418"/>
      <c r="E150" s="448"/>
      <c r="F150" s="448"/>
      <c r="G150" s="449"/>
      <c r="H150" s="400"/>
      <c r="I150" s="400"/>
      <c r="J150" s="400"/>
      <c r="K150" s="400"/>
    </row>
    <row r="151" spans="1:11" ht="14.25" customHeight="1">
      <c r="A151" s="418" t="s">
        <v>393</v>
      </c>
      <c r="B151" s="418"/>
      <c r="C151" s="418"/>
      <c r="D151" s="418"/>
      <c r="E151" s="448"/>
      <c r="F151" s="448"/>
      <c r="G151" s="449"/>
      <c r="H151" s="400"/>
      <c r="I151" s="400"/>
      <c r="J151" s="400"/>
      <c r="K151" s="400"/>
    </row>
    <row r="152" spans="1:11" ht="14.25" customHeight="1">
      <c r="A152" s="447" t="s">
        <v>383</v>
      </c>
      <c r="B152" s="394" t="s">
        <v>384</v>
      </c>
      <c r="C152" s="418" t="s">
        <v>10</v>
      </c>
      <c r="D152" s="418"/>
      <c r="E152" s="448"/>
      <c r="F152" s="448"/>
      <c r="G152" s="449"/>
      <c r="H152" s="400"/>
      <c r="I152" s="400"/>
      <c r="J152" s="400"/>
      <c r="K152" s="400"/>
    </row>
    <row r="153" spans="1:11" ht="14.25" customHeight="1">
      <c r="A153" s="447" t="s">
        <v>385</v>
      </c>
      <c r="B153" s="394" t="s">
        <v>386</v>
      </c>
      <c r="C153" s="418" t="s">
        <v>387</v>
      </c>
      <c r="D153" s="418"/>
      <c r="E153" s="448"/>
      <c r="F153" s="448"/>
      <c r="G153" s="449"/>
      <c r="H153" s="400"/>
      <c r="I153" s="400"/>
      <c r="J153" s="400"/>
      <c r="K153" s="400"/>
    </row>
    <row r="154" spans="1:11" ht="14.25" customHeight="1">
      <c r="A154" s="447" t="s">
        <v>388</v>
      </c>
      <c r="B154" s="394" t="s">
        <v>389</v>
      </c>
      <c r="C154" s="418" t="s">
        <v>22</v>
      </c>
      <c r="D154" s="418"/>
      <c r="E154" s="448"/>
      <c r="F154" s="448"/>
      <c r="G154" s="449"/>
      <c r="H154" s="400"/>
      <c r="I154" s="400"/>
      <c r="J154" s="400"/>
      <c r="K154" s="400"/>
    </row>
    <row r="155" spans="1:11" ht="28.5" customHeight="1">
      <c r="A155" s="450" t="s">
        <v>394</v>
      </c>
      <c r="B155" s="394" t="s">
        <v>384</v>
      </c>
      <c r="C155" s="395" t="s">
        <v>10</v>
      </c>
      <c r="D155" s="395"/>
      <c r="E155" s="446">
        <v>37245.25</v>
      </c>
      <c r="F155" s="446"/>
      <c r="G155" s="397"/>
      <c r="H155" s="446">
        <v>37635.15</v>
      </c>
      <c r="I155" s="446"/>
      <c r="J155" s="446"/>
      <c r="K155" s="446">
        <v>98.964000409191939</v>
      </c>
    </row>
    <row r="156" spans="1:11" ht="17.25" customHeight="1">
      <c r="A156" s="451" t="s">
        <v>11</v>
      </c>
      <c r="B156" s="394"/>
      <c r="C156" s="395"/>
      <c r="D156" s="395"/>
      <c r="E156" s="452">
        <v>28746.39</v>
      </c>
      <c r="F156" s="452"/>
      <c r="G156" s="397"/>
      <c r="H156" s="452">
        <v>28986.510000000002</v>
      </c>
      <c r="I156" s="452"/>
      <c r="J156" s="452"/>
      <c r="K156" s="452">
        <v>99.171614657990887</v>
      </c>
    </row>
    <row r="157" spans="1:11" ht="17.25" customHeight="1">
      <c r="A157" s="451" t="s">
        <v>12</v>
      </c>
      <c r="B157" s="394"/>
      <c r="C157" s="395"/>
      <c r="D157" s="395"/>
      <c r="E157" s="452">
        <v>2015.62</v>
      </c>
      <c r="F157" s="452"/>
      <c r="G157" s="397"/>
      <c r="H157" s="452">
        <v>2024.18</v>
      </c>
      <c r="I157" s="452"/>
      <c r="J157" s="452"/>
      <c r="K157" s="452">
        <v>99.577112707367917</v>
      </c>
    </row>
    <row r="158" spans="1:11" ht="17.25" customHeight="1">
      <c r="A158" s="451" t="s">
        <v>13</v>
      </c>
      <c r="B158" s="394"/>
      <c r="C158" s="395"/>
      <c r="D158" s="395"/>
      <c r="E158" s="452">
        <v>232.91</v>
      </c>
      <c r="F158" s="452"/>
      <c r="G158" s="397"/>
      <c r="H158" s="452">
        <v>242.95999999999998</v>
      </c>
      <c r="I158" s="452"/>
      <c r="J158" s="452"/>
      <c r="K158" s="452">
        <v>95.863516628251574</v>
      </c>
    </row>
    <row r="159" spans="1:11" ht="17.25" customHeight="1">
      <c r="A159" s="451" t="s">
        <v>14</v>
      </c>
      <c r="B159" s="394"/>
      <c r="C159" s="395"/>
      <c r="D159" s="395"/>
      <c r="E159" s="452">
        <v>75.040000000000006</v>
      </c>
      <c r="F159" s="452"/>
      <c r="G159" s="397"/>
      <c r="H159" s="452">
        <v>87.460000000000008</v>
      </c>
      <c r="I159" s="452"/>
      <c r="J159" s="452"/>
      <c r="K159" s="452">
        <v>85.799222501715079</v>
      </c>
    </row>
    <row r="160" spans="1:11" ht="17.25" customHeight="1">
      <c r="A160" s="451" t="s">
        <v>15</v>
      </c>
      <c r="B160" s="394"/>
      <c r="C160" s="395"/>
      <c r="D160" s="395"/>
      <c r="E160" s="452">
        <v>1338.51</v>
      </c>
      <c r="F160" s="452"/>
      <c r="G160" s="397"/>
      <c r="H160" s="452">
        <v>1385.5900000000001</v>
      </c>
      <c r="I160" s="452"/>
      <c r="J160" s="452"/>
      <c r="K160" s="452">
        <v>96.60216947293209</v>
      </c>
    </row>
    <row r="161" spans="1:11" ht="17.25" customHeight="1">
      <c r="A161" s="451" t="s">
        <v>16</v>
      </c>
      <c r="B161" s="394"/>
      <c r="C161" s="395"/>
      <c r="D161" s="395"/>
      <c r="E161" s="452">
        <v>2511.7800000000002</v>
      </c>
      <c r="F161" s="452"/>
      <c r="G161" s="397"/>
      <c r="H161" s="452">
        <v>2549.56</v>
      </c>
      <c r="I161" s="452"/>
      <c r="J161" s="453"/>
      <c r="K161" s="453">
        <v>98.518175685216278</v>
      </c>
    </row>
    <row r="162" spans="1:11" ht="17.25" customHeight="1">
      <c r="A162" s="451" t="s">
        <v>17</v>
      </c>
      <c r="B162" s="394"/>
      <c r="C162" s="395"/>
      <c r="D162" s="395"/>
      <c r="E162" s="452">
        <v>2325</v>
      </c>
      <c r="F162" s="452"/>
      <c r="G162" s="397"/>
      <c r="H162" s="452">
        <v>2358.89</v>
      </c>
      <c r="I162" s="452"/>
      <c r="J162" s="453"/>
      <c r="K162" s="453">
        <v>98.563307318272578</v>
      </c>
    </row>
    <row r="163" spans="1:11" ht="17.25" customHeight="1">
      <c r="A163" s="454" t="s">
        <v>395</v>
      </c>
      <c r="B163" s="394"/>
      <c r="C163" s="395"/>
      <c r="D163" s="395"/>
      <c r="E163" s="452"/>
      <c r="F163" s="452"/>
      <c r="G163" s="397"/>
      <c r="H163" s="452"/>
      <c r="I163" s="452"/>
      <c r="J163" s="452"/>
      <c r="K163" s="452"/>
    </row>
    <row r="164" spans="1:11" ht="17.25" customHeight="1">
      <c r="A164" s="451" t="s">
        <v>396</v>
      </c>
      <c r="B164" s="404" t="s">
        <v>397</v>
      </c>
      <c r="C164" s="455" t="s">
        <v>22</v>
      </c>
      <c r="D164" s="571">
        <f>channuoi!C7</f>
        <v>10063.700000000001</v>
      </c>
      <c r="E164" s="571">
        <f>channuoi!D7</f>
        <v>46568.17</v>
      </c>
      <c r="F164" s="452"/>
      <c r="G164" s="397">
        <f>channuoi!E7</f>
        <v>10272.799999999999</v>
      </c>
      <c r="H164" s="397">
        <f>channuoi!F7</f>
        <v>47508.5</v>
      </c>
      <c r="I164" s="452"/>
      <c r="J164" s="453">
        <f>channuoi!G7</f>
        <v>102.07776463924799</v>
      </c>
      <c r="K164" s="453">
        <f>channuoi!H7</f>
        <v>102.01925478282699</v>
      </c>
    </row>
    <row r="165" spans="1:11" ht="17.25" customHeight="1">
      <c r="A165" s="451" t="s">
        <v>23</v>
      </c>
      <c r="B165" s="394"/>
      <c r="C165" s="456">
        <v>0</v>
      </c>
      <c r="D165" s="571">
        <f>channuoi!C8</f>
        <v>0</v>
      </c>
      <c r="E165" s="571">
        <f>channuoi!D8</f>
        <v>0</v>
      </c>
      <c r="F165" s="452"/>
      <c r="G165" s="397">
        <f>channuoi!E8</f>
        <v>0</v>
      </c>
      <c r="H165" s="397">
        <f>channuoi!F8</f>
        <v>0</v>
      </c>
      <c r="I165" s="452"/>
      <c r="J165" s="453" t="str">
        <f>channuoi!G8</f>
        <v/>
      </c>
      <c r="K165" s="453" t="str">
        <f>channuoi!H8</f>
        <v/>
      </c>
    </row>
    <row r="166" spans="1:11" ht="17.25" customHeight="1">
      <c r="A166" s="451" t="s">
        <v>24</v>
      </c>
      <c r="B166" s="394"/>
      <c r="C166" s="457" t="s">
        <v>25</v>
      </c>
      <c r="D166" s="571">
        <f>channuoi!C9</f>
        <v>16600</v>
      </c>
      <c r="E166" s="571">
        <f>channuoi!D9</f>
        <v>0</v>
      </c>
      <c r="F166" s="452"/>
      <c r="G166" s="397">
        <f>channuoi!E9</f>
        <v>15850</v>
      </c>
      <c r="H166" s="397">
        <f>channuoi!F9</f>
        <v>0</v>
      </c>
      <c r="I166" s="452"/>
      <c r="J166" s="453">
        <f>channuoi!G9</f>
        <v>95.481927710843379</v>
      </c>
      <c r="K166" s="453" t="str">
        <f>channuoi!H9</f>
        <v/>
      </c>
    </row>
    <row r="167" spans="1:11" ht="17.25" customHeight="1">
      <c r="A167" s="451" t="s">
        <v>26</v>
      </c>
      <c r="B167" s="394"/>
      <c r="C167" s="457" t="s">
        <v>22</v>
      </c>
      <c r="D167" s="571">
        <f>channuoi!C10</f>
        <v>116</v>
      </c>
      <c r="E167" s="571">
        <f>channuoi!D10</f>
        <v>452</v>
      </c>
      <c r="F167" s="452"/>
      <c r="G167" s="397">
        <f>channuoi!E10</f>
        <v>112</v>
      </c>
      <c r="H167" s="397">
        <f>channuoi!F10</f>
        <v>443.09999999999997</v>
      </c>
      <c r="I167" s="452"/>
      <c r="J167" s="453">
        <f>channuoi!G10</f>
        <v>96.551724137931046</v>
      </c>
      <c r="K167" s="453">
        <f>channuoi!H10</f>
        <v>98.030973451327441</v>
      </c>
    </row>
    <row r="168" spans="1:11" ht="17.25" customHeight="1">
      <c r="A168" s="451" t="s">
        <v>27</v>
      </c>
      <c r="B168" s="394"/>
      <c r="C168" s="456">
        <v>0</v>
      </c>
      <c r="D168" s="571">
        <f>channuoi!C11</f>
        <v>0</v>
      </c>
      <c r="E168" s="571">
        <f>channuoi!D11</f>
        <v>0</v>
      </c>
      <c r="F168" s="452"/>
      <c r="G168" s="397">
        <f>channuoi!E11</f>
        <v>0</v>
      </c>
      <c r="H168" s="397">
        <f>channuoi!F11</f>
        <v>0</v>
      </c>
      <c r="I168" s="452"/>
      <c r="J168" s="453" t="str">
        <f>channuoi!G11</f>
        <v/>
      </c>
      <c r="K168" s="453" t="str">
        <f>channuoi!H11</f>
        <v/>
      </c>
    </row>
    <row r="169" spans="1:11" ht="17.25" customHeight="1">
      <c r="A169" s="451" t="s">
        <v>28</v>
      </c>
      <c r="B169" s="394"/>
      <c r="C169" s="457" t="s">
        <v>25</v>
      </c>
      <c r="D169" s="571">
        <f>channuoi!C12</f>
        <v>93000</v>
      </c>
      <c r="E169" s="571">
        <f>channuoi!D12</f>
        <v>0</v>
      </c>
      <c r="F169" s="452"/>
      <c r="G169" s="397">
        <f>channuoi!E12</f>
        <v>89500</v>
      </c>
      <c r="H169" s="397">
        <f>channuoi!F12</f>
        <v>0</v>
      </c>
      <c r="I169" s="452"/>
      <c r="J169" s="453">
        <f>channuoi!G12</f>
        <v>96.236559139784944</v>
      </c>
      <c r="K169" s="453" t="str">
        <f>channuoi!H12</f>
        <v/>
      </c>
    </row>
    <row r="170" spans="1:11" ht="17.25" customHeight="1">
      <c r="A170" s="451" t="s">
        <v>26</v>
      </c>
      <c r="B170" s="394"/>
      <c r="C170" s="457" t="s">
        <v>22</v>
      </c>
      <c r="D170" s="571">
        <f>channuoi!C13</f>
        <v>448.2</v>
      </c>
      <c r="E170" s="571">
        <f>channuoi!D13</f>
        <v>1778</v>
      </c>
      <c r="F170" s="452"/>
      <c r="G170" s="397">
        <f>channuoi!E13</f>
        <v>430.8</v>
      </c>
      <c r="H170" s="397">
        <f>channuoi!F13</f>
        <v>1721.8</v>
      </c>
      <c r="I170" s="452"/>
      <c r="J170" s="453">
        <f>channuoi!G13</f>
        <v>96.117804551539493</v>
      </c>
      <c r="K170" s="453">
        <f>channuoi!H13</f>
        <v>96.839145106861636</v>
      </c>
    </row>
    <row r="171" spans="1:11" ht="17.25" customHeight="1">
      <c r="A171" s="451" t="s">
        <v>29</v>
      </c>
      <c r="B171" s="394"/>
      <c r="C171" s="457" t="s">
        <v>22</v>
      </c>
      <c r="D171" s="571">
        <f>channuoi!C14</f>
        <v>5150</v>
      </c>
      <c r="E171" s="571">
        <f>channuoi!D14</f>
        <v>20500</v>
      </c>
      <c r="F171" s="452"/>
      <c r="G171" s="397">
        <f>channuoi!E14</f>
        <v>5250</v>
      </c>
      <c r="H171" s="397">
        <f>channuoi!F14</f>
        <v>20980</v>
      </c>
      <c r="I171" s="452"/>
      <c r="J171" s="453">
        <f>channuoi!G14</f>
        <v>101.94174757281553</v>
      </c>
      <c r="K171" s="453">
        <f>channuoi!H14</f>
        <v>102.34146341463415</v>
      </c>
    </row>
    <row r="172" spans="1:11" ht="17.25" customHeight="1">
      <c r="A172" s="451" t="s">
        <v>30</v>
      </c>
      <c r="B172" s="394"/>
      <c r="C172" s="456">
        <v>0</v>
      </c>
      <c r="D172" s="571">
        <f>channuoi!C15</f>
        <v>0</v>
      </c>
      <c r="E172" s="571">
        <f>channuoi!D15</f>
        <v>0</v>
      </c>
      <c r="F172" s="452"/>
      <c r="G172" s="397">
        <f>channuoi!E15</f>
        <v>0</v>
      </c>
      <c r="H172" s="397">
        <f>channuoi!F15</f>
        <v>0</v>
      </c>
      <c r="I172" s="452"/>
      <c r="J172" s="453" t="str">
        <f>channuoi!G15</f>
        <v/>
      </c>
      <c r="K172" s="453" t="str">
        <f>channuoi!H15</f>
        <v/>
      </c>
    </row>
    <row r="173" spans="1:11" ht="17.25" customHeight="1">
      <c r="A173" s="451" t="s">
        <v>28</v>
      </c>
      <c r="B173" s="394"/>
      <c r="C173" s="457" t="s">
        <v>25</v>
      </c>
      <c r="D173" s="571">
        <f>channuoi!C16</f>
        <v>476050</v>
      </c>
      <c r="E173" s="571">
        <f>channuoi!D16</f>
        <v>0</v>
      </c>
      <c r="F173" s="452"/>
      <c r="G173" s="397">
        <f>channuoi!E16</f>
        <v>484100</v>
      </c>
      <c r="H173" s="397">
        <f>channuoi!F16</f>
        <v>0</v>
      </c>
      <c r="I173" s="452"/>
      <c r="J173" s="453">
        <f>channuoi!G16</f>
        <v>101.69099884465918</v>
      </c>
      <c r="K173" s="453" t="str">
        <f>channuoi!H16</f>
        <v/>
      </c>
    </row>
    <row r="174" spans="1:11" ht="17.25" customHeight="1">
      <c r="A174" s="451" t="s">
        <v>26</v>
      </c>
      <c r="B174" s="394"/>
      <c r="C174" s="457" t="s">
        <v>22</v>
      </c>
      <c r="D174" s="571">
        <f>channuoi!C17</f>
        <v>6363.5</v>
      </c>
      <c r="E174" s="571">
        <f>channuoi!D17</f>
        <v>29582.28</v>
      </c>
      <c r="F174" s="452"/>
      <c r="G174" s="397">
        <f>channuoi!E17</f>
        <v>6500</v>
      </c>
      <c r="H174" s="397">
        <f>channuoi!F17</f>
        <v>30190</v>
      </c>
      <c r="I174" s="452"/>
      <c r="J174" s="453">
        <f>channuoi!G17</f>
        <v>102.14504596527068</v>
      </c>
      <c r="K174" s="453">
        <f>channuoi!H17</f>
        <v>102.05433793473661</v>
      </c>
    </row>
    <row r="175" spans="1:11" ht="17.25" customHeight="1">
      <c r="A175" s="451" t="s">
        <v>31</v>
      </c>
      <c r="B175" s="394"/>
      <c r="C175" s="456">
        <v>0</v>
      </c>
      <c r="D175" s="571">
        <f>channuoi!C18</f>
        <v>0</v>
      </c>
      <c r="E175" s="571">
        <f>channuoi!D18</f>
        <v>0</v>
      </c>
      <c r="F175" s="452"/>
      <c r="G175" s="397">
        <f>channuoi!E18</f>
        <v>0</v>
      </c>
      <c r="H175" s="397">
        <f>channuoi!F18</f>
        <v>0</v>
      </c>
      <c r="I175" s="452"/>
      <c r="J175" s="453" t="str">
        <f>channuoi!G18</f>
        <v/>
      </c>
      <c r="K175" s="453" t="str">
        <f>channuoi!H18</f>
        <v/>
      </c>
    </row>
    <row r="176" spans="1:11" ht="17.25" customHeight="1">
      <c r="A176" s="451" t="s">
        <v>24</v>
      </c>
      <c r="B176" s="394"/>
      <c r="C176" s="458" t="s">
        <v>32</v>
      </c>
      <c r="D176" s="571">
        <f>channuoi!C19</f>
        <v>11950</v>
      </c>
      <c r="E176" s="571">
        <f>channuoi!D19</f>
        <v>0</v>
      </c>
      <c r="F176" s="452"/>
      <c r="G176" s="397">
        <f>channuoi!E19</f>
        <v>11650</v>
      </c>
      <c r="H176" s="397">
        <f>channuoi!F19</f>
        <v>0</v>
      </c>
      <c r="I176" s="452"/>
      <c r="J176" s="453">
        <f>channuoi!G19</f>
        <v>97.489539748953973</v>
      </c>
      <c r="K176" s="453" t="str">
        <f>channuoi!H19</f>
        <v/>
      </c>
    </row>
    <row r="177" spans="1:11" ht="17.25" customHeight="1">
      <c r="A177" s="451" t="s">
        <v>33</v>
      </c>
      <c r="B177" s="394"/>
      <c r="C177" s="458" t="s">
        <v>22</v>
      </c>
      <c r="D177" s="571">
        <f>channuoi!C20</f>
        <v>3136</v>
      </c>
      <c r="E177" s="571">
        <f>channuoi!D20</f>
        <v>14755.89</v>
      </c>
      <c r="F177" s="452"/>
      <c r="G177" s="397">
        <f>channuoi!E20</f>
        <v>3230</v>
      </c>
      <c r="H177" s="397">
        <f>channuoi!F20</f>
        <v>15153.6</v>
      </c>
      <c r="I177" s="452"/>
      <c r="J177" s="453">
        <f>channuoi!G20</f>
        <v>102.99744897959184</v>
      </c>
      <c r="K177" s="453">
        <f>channuoi!H20</f>
        <v>102.69526270526549</v>
      </c>
    </row>
    <row r="178" spans="1:11" ht="17.25" customHeight="1">
      <c r="A178" s="451" t="s">
        <v>34</v>
      </c>
      <c r="B178" s="394"/>
      <c r="C178" s="458" t="s">
        <v>35</v>
      </c>
      <c r="D178" s="571">
        <f>channuoi!C21</f>
        <v>57490</v>
      </c>
      <c r="E178" s="571">
        <f>channuoi!D21</f>
        <v>256426.69</v>
      </c>
      <c r="F178" s="452"/>
      <c r="G178" s="397">
        <f>channuoi!E21</f>
        <v>60300</v>
      </c>
      <c r="H178" s="397">
        <f>channuoi!F21</f>
        <v>269785</v>
      </c>
      <c r="I178" s="452"/>
      <c r="J178" s="453">
        <f>channuoi!G21</f>
        <v>104.88780657505653</v>
      </c>
      <c r="K178" s="453">
        <f>channuoi!H21</f>
        <v>105.20940702389443</v>
      </c>
    </row>
    <row r="179" spans="1:11" ht="17.25" customHeight="1">
      <c r="A179" s="451" t="s">
        <v>36</v>
      </c>
      <c r="B179" s="394"/>
      <c r="C179" s="459"/>
      <c r="D179" s="571">
        <f>channuoi!C22</f>
        <v>0</v>
      </c>
      <c r="E179" s="571">
        <f>channuoi!D22</f>
        <v>0</v>
      </c>
      <c r="F179" s="452"/>
      <c r="G179" s="397">
        <f>channuoi!E22</f>
        <v>0</v>
      </c>
      <c r="H179" s="397">
        <f>channuoi!F22</f>
        <v>0</v>
      </c>
      <c r="I179" s="452"/>
      <c r="J179" s="453" t="str">
        <f>channuoi!G22</f>
        <v/>
      </c>
      <c r="K179" s="453" t="str">
        <f>channuoi!H22</f>
        <v/>
      </c>
    </row>
    <row r="180" spans="1:11" ht="17.25" customHeight="1">
      <c r="A180" s="451" t="s">
        <v>24</v>
      </c>
      <c r="B180" s="394"/>
      <c r="C180" s="458" t="s">
        <v>32</v>
      </c>
      <c r="D180" s="571">
        <f>channuoi!C23</f>
        <v>10470</v>
      </c>
      <c r="E180" s="571">
        <f>channuoi!D23</f>
        <v>0</v>
      </c>
      <c r="F180" s="452"/>
      <c r="G180" s="397">
        <f>channuoi!E23</f>
        <v>10210</v>
      </c>
      <c r="H180" s="397">
        <f>channuoi!F23</f>
        <v>0</v>
      </c>
      <c r="I180" s="452"/>
      <c r="J180" s="453">
        <f>channuoi!G23</f>
        <v>97.516714422158543</v>
      </c>
      <c r="K180" s="453" t="str">
        <f>channuoi!H23</f>
        <v/>
      </c>
    </row>
    <row r="181" spans="1:11" ht="17.25" customHeight="1">
      <c r="A181" s="451" t="s">
        <v>37</v>
      </c>
      <c r="B181" s="394"/>
      <c r="C181" s="458" t="s">
        <v>22</v>
      </c>
      <c r="D181" s="571">
        <f>channuoi!C24</f>
        <v>2862.5</v>
      </c>
      <c r="E181" s="571">
        <f>channuoi!D24</f>
        <v>13558.28</v>
      </c>
      <c r="F181" s="452"/>
      <c r="G181" s="397">
        <f>channuoi!E24</f>
        <v>2950</v>
      </c>
      <c r="H181" s="397">
        <f>channuoi!F24</f>
        <v>13911.6</v>
      </c>
      <c r="I181" s="452"/>
      <c r="J181" s="453">
        <f>channuoi!G24</f>
        <v>103.05676855895196</v>
      </c>
      <c r="K181" s="453">
        <f>channuoi!H24</f>
        <v>102.60593526612519</v>
      </c>
    </row>
    <row r="182" spans="1:11" ht="14.25" customHeight="1">
      <c r="A182" s="394" t="s">
        <v>38</v>
      </c>
      <c r="B182" s="394"/>
      <c r="C182" s="458" t="s">
        <v>35</v>
      </c>
      <c r="D182" s="571">
        <f>channuoi!C25</f>
        <v>45970</v>
      </c>
      <c r="E182" s="571">
        <f>channuoi!D25</f>
        <v>202577.52</v>
      </c>
      <c r="F182" s="452"/>
      <c r="G182" s="397">
        <f>channuoi!E25</f>
        <v>48300</v>
      </c>
      <c r="H182" s="397">
        <f>channuoi!F25</f>
        <v>213600</v>
      </c>
      <c r="I182" s="452"/>
      <c r="J182" s="453">
        <f>channuoi!G25</f>
        <v>105.06852294974983</v>
      </c>
      <c r="K182" s="453">
        <f>channuoi!H25</f>
        <v>105.44111705978038</v>
      </c>
    </row>
    <row r="183" spans="1:11" ht="14.25" customHeight="1">
      <c r="A183" s="404" t="s">
        <v>398</v>
      </c>
      <c r="B183" s="394"/>
      <c r="C183" s="395"/>
      <c r="D183" s="571">
        <f>channuoi!C26</f>
        <v>0</v>
      </c>
      <c r="E183" s="571">
        <f>channuoi!D26</f>
        <v>0</v>
      </c>
      <c r="F183" s="452"/>
      <c r="G183" s="397">
        <f>channuoi!E26</f>
        <v>0</v>
      </c>
      <c r="H183" s="397">
        <f>channuoi!F26</f>
        <v>0</v>
      </c>
      <c r="I183" s="452"/>
      <c r="J183" s="453" t="str">
        <f>channuoi!G26</f>
        <v/>
      </c>
      <c r="K183" s="453" t="str">
        <f>channuoi!H26</f>
        <v/>
      </c>
    </row>
    <row r="184" spans="1:11" ht="14.25" customHeight="1">
      <c r="A184" s="394" t="s">
        <v>399</v>
      </c>
      <c r="B184" s="394" t="s">
        <v>400</v>
      </c>
      <c r="C184" s="395" t="s">
        <v>10</v>
      </c>
      <c r="D184" s="571">
        <f>channuoi!C27</f>
        <v>187.8</v>
      </c>
      <c r="E184" s="571">
        <f>channuoi!D27</f>
        <v>331.4</v>
      </c>
      <c r="F184" s="452"/>
      <c r="G184" s="397">
        <f>channuoi!E27</f>
        <v>163.6</v>
      </c>
      <c r="H184" s="397">
        <f>channuoi!F27</f>
        <v>329.90999999999997</v>
      </c>
      <c r="I184" s="452"/>
      <c r="J184" s="453">
        <f>channuoi!G27</f>
        <v>87.113951011714576</v>
      </c>
      <c r="K184" s="453">
        <f>channuoi!H27</f>
        <v>99.550392275196145</v>
      </c>
    </row>
    <row r="185" spans="1:11" ht="14.25" customHeight="1">
      <c r="A185" s="394" t="s">
        <v>401</v>
      </c>
      <c r="B185" s="394" t="s">
        <v>402</v>
      </c>
      <c r="C185" s="395" t="s">
        <v>41</v>
      </c>
      <c r="D185" s="571">
        <f>channuoi!C28</f>
        <v>3886.9</v>
      </c>
      <c r="E185" s="571">
        <f>channuoi!D28</f>
        <v>14963.1</v>
      </c>
      <c r="F185" s="452"/>
      <c r="G185" s="397">
        <f>channuoi!E28</f>
        <v>4089</v>
      </c>
      <c r="H185" s="397">
        <f>channuoi!F28</f>
        <v>15405.141960000001</v>
      </c>
      <c r="I185" s="452"/>
      <c r="J185" s="453">
        <f>channuoi!G28</f>
        <v>105.19951632406288</v>
      </c>
      <c r="K185" s="453">
        <f>channuoi!H28</f>
        <v>102.95421376586403</v>
      </c>
    </row>
    <row r="186" spans="1:11" ht="14.25" customHeight="1">
      <c r="A186" s="394" t="s">
        <v>403</v>
      </c>
      <c r="B186" s="394" t="s">
        <v>402</v>
      </c>
      <c r="C186" s="395" t="s">
        <v>43</v>
      </c>
      <c r="D186" s="571">
        <f>channuoi!C29</f>
        <v>5356</v>
      </c>
      <c r="E186" s="571">
        <f>channuoi!D29</f>
        <v>12843</v>
      </c>
      <c r="F186" s="452"/>
      <c r="G186" s="397">
        <f>channuoi!E29</f>
        <v>5561</v>
      </c>
      <c r="H186" s="397">
        <f>channuoi!F29</f>
        <v>12877.38</v>
      </c>
      <c r="I186" s="452"/>
      <c r="J186" s="453">
        <f>channuoi!G29</f>
        <v>103.82748319641523</v>
      </c>
      <c r="K186" s="453">
        <f>channuoi!H29</f>
        <v>100.26769446391029</v>
      </c>
    </row>
    <row r="187" spans="1:11" ht="14.25" customHeight="1">
      <c r="A187" s="404" t="s">
        <v>404</v>
      </c>
      <c r="B187" s="394"/>
      <c r="C187" s="395"/>
      <c r="D187" s="571">
        <f>channuoi!C30</f>
        <v>1916.8999999999999</v>
      </c>
      <c r="E187" s="571">
        <f>channuoi!D30</f>
        <v>7650.9000000000005</v>
      </c>
      <c r="F187" s="452"/>
      <c r="G187" s="397">
        <f>channuoi!E30</f>
        <v>1982.4827</v>
      </c>
      <c r="H187" s="397">
        <f>channuoi!F30</f>
        <v>7890.1526999999996</v>
      </c>
      <c r="I187" s="452"/>
      <c r="J187" s="453">
        <f>channuoi!G30</f>
        <v>103.42128958213785</v>
      </c>
      <c r="K187" s="453">
        <f>channuoi!H30</f>
        <v>103.12711837823001</v>
      </c>
    </row>
    <row r="188" spans="1:11" ht="14.25" customHeight="1">
      <c r="A188" s="394" t="s">
        <v>406</v>
      </c>
      <c r="B188" s="394" t="s">
        <v>405</v>
      </c>
      <c r="C188" s="395" t="s">
        <v>45</v>
      </c>
      <c r="D188" s="571">
        <f>channuoi!C31</f>
        <v>112.8</v>
      </c>
      <c r="E188" s="571">
        <f>channuoi!D31</f>
        <v>580.29999999999995</v>
      </c>
      <c r="F188" s="452"/>
      <c r="G188" s="397">
        <f>channuoi!E31</f>
        <v>114.7</v>
      </c>
      <c r="H188" s="397">
        <f>channuoi!F31</f>
        <v>577.20000000000005</v>
      </c>
      <c r="I188" s="452"/>
      <c r="J188" s="453">
        <f>channuoi!G31</f>
        <v>101.68439716312058</v>
      </c>
      <c r="K188" s="453">
        <f>channuoi!H31</f>
        <v>99.465793555057743</v>
      </c>
    </row>
    <row r="189" spans="1:11" ht="14.25" customHeight="1">
      <c r="A189" s="418" t="s">
        <v>407</v>
      </c>
      <c r="B189" s="418"/>
      <c r="C189" s="395" t="s">
        <v>45</v>
      </c>
      <c r="D189" s="571">
        <f>channuoi!C32</f>
        <v>5.25</v>
      </c>
      <c r="E189" s="571">
        <f>channuoi!D32</f>
        <v>155.25</v>
      </c>
      <c r="F189" s="452"/>
      <c r="G189" s="397">
        <f>channuoi!E32</f>
        <v>5.5</v>
      </c>
      <c r="H189" s="397">
        <f>channuoi!F32</f>
        <v>155</v>
      </c>
      <c r="I189" s="452"/>
      <c r="J189" s="453">
        <f>channuoi!G32</f>
        <v>104.76190476190476</v>
      </c>
      <c r="K189" s="453">
        <f>channuoi!H32</f>
        <v>99.838969404186798</v>
      </c>
    </row>
    <row r="190" spans="1:11" ht="14.25" customHeight="1">
      <c r="A190" s="418" t="s">
        <v>408</v>
      </c>
      <c r="B190" s="418"/>
      <c r="C190" s="395" t="s">
        <v>45</v>
      </c>
      <c r="D190" s="571">
        <f>channuoi!C33</f>
        <v>6.55</v>
      </c>
      <c r="E190" s="571">
        <f>channuoi!D33</f>
        <v>24.05</v>
      </c>
      <c r="F190" s="452"/>
      <c r="G190" s="397">
        <f>channuoi!E33</f>
        <v>6.7</v>
      </c>
      <c r="H190" s="397">
        <f>channuoi!F33</f>
        <v>23.900000000000002</v>
      </c>
      <c r="I190" s="452"/>
      <c r="J190" s="453">
        <f>channuoi!G33</f>
        <v>102.29007633587786</v>
      </c>
      <c r="K190" s="453">
        <f>channuoi!H33</f>
        <v>99.376299376299372</v>
      </c>
    </row>
    <row r="191" spans="1:11" ht="14.25" customHeight="1">
      <c r="A191" s="418" t="s">
        <v>409</v>
      </c>
      <c r="B191" s="418"/>
      <c r="C191" s="395" t="s">
        <v>45</v>
      </c>
      <c r="D191" s="571">
        <f>channuoi!C34</f>
        <v>101</v>
      </c>
      <c r="E191" s="571">
        <f>channuoi!D34</f>
        <v>401</v>
      </c>
      <c r="F191" s="452"/>
      <c r="G191" s="397">
        <f>channuoi!E34</f>
        <v>102.5</v>
      </c>
      <c r="H191" s="397">
        <f>channuoi!F34</f>
        <v>398.3</v>
      </c>
      <c r="I191" s="452"/>
      <c r="J191" s="453">
        <f>channuoi!G34</f>
        <v>101.48514851485149</v>
      </c>
      <c r="K191" s="453">
        <f>channuoi!H34</f>
        <v>99.326683291770578</v>
      </c>
    </row>
    <row r="192" spans="1:11" ht="14.25" customHeight="1">
      <c r="A192" s="394" t="s">
        <v>410</v>
      </c>
      <c r="B192" s="394"/>
      <c r="C192" s="395" t="s">
        <v>45</v>
      </c>
      <c r="D192" s="571">
        <f>channuoi!C35</f>
        <v>1804.1</v>
      </c>
      <c r="E192" s="571">
        <f>channuoi!D35</f>
        <v>7070.6</v>
      </c>
      <c r="F192" s="452"/>
      <c r="G192" s="397">
        <f>channuoi!E35</f>
        <v>1867.7827</v>
      </c>
      <c r="H192" s="397">
        <f>channuoi!F35</f>
        <v>7312.9526999999998</v>
      </c>
      <c r="I192" s="452"/>
      <c r="J192" s="453">
        <f>channuoi!G35</f>
        <v>103.52988747852115</v>
      </c>
      <c r="K192" s="453">
        <f>channuoi!H35</f>
        <v>103.42761151811727</v>
      </c>
    </row>
    <row r="193" spans="1:11" ht="14.25" customHeight="1">
      <c r="A193" s="418" t="s">
        <v>407</v>
      </c>
      <c r="B193" s="418"/>
      <c r="C193" s="395" t="s">
        <v>45</v>
      </c>
      <c r="D193" s="571">
        <f>channuoi!C36</f>
        <v>1801.6</v>
      </c>
      <c r="E193" s="571">
        <f>channuoi!D36</f>
        <v>7062.6</v>
      </c>
      <c r="F193" s="452"/>
      <c r="G193" s="397">
        <f>channuoi!E36</f>
        <v>1864.7827</v>
      </c>
      <c r="H193" s="397">
        <f>channuoi!F36</f>
        <v>7304.2826999999997</v>
      </c>
      <c r="I193" s="452"/>
      <c r="J193" s="453">
        <f>channuoi!G36</f>
        <v>103.50703263765543</v>
      </c>
      <c r="K193" s="453">
        <f>channuoi!H36</f>
        <v>103.42200747600033</v>
      </c>
    </row>
    <row r="194" spans="1:11" ht="14.25" customHeight="1">
      <c r="A194" s="418" t="s">
        <v>408</v>
      </c>
      <c r="B194" s="418"/>
      <c r="C194" s="395" t="s">
        <v>45</v>
      </c>
      <c r="D194" s="571">
        <f>channuoi!C37</f>
        <v>0</v>
      </c>
      <c r="E194" s="571">
        <f>channuoi!D37</f>
        <v>0</v>
      </c>
      <c r="F194" s="452"/>
      <c r="G194" s="397">
        <f>channuoi!E37</f>
        <v>0</v>
      </c>
      <c r="H194" s="397">
        <f>channuoi!F37</f>
        <v>0</v>
      </c>
      <c r="I194" s="452"/>
      <c r="J194" s="453" t="str">
        <f>channuoi!G37</f>
        <v/>
      </c>
      <c r="K194" s="453" t="str">
        <f>channuoi!H37</f>
        <v/>
      </c>
    </row>
    <row r="195" spans="1:11" ht="14.25" customHeight="1">
      <c r="A195" s="418" t="s">
        <v>409</v>
      </c>
      <c r="B195" s="418"/>
      <c r="C195" s="395" t="s">
        <v>45</v>
      </c>
      <c r="D195" s="571">
        <f>channuoi!C38</f>
        <v>2.5</v>
      </c>
      <c r="E195" s="571">
        <f>channuoi!D38</f>
        <v>8</v>
      </c>
      <c r="F195" s="452"/>
      <c r="G195" s="397">
        <f>channuoi!E38</f>
        <v>3</v>
      </c>
      <c r="H195" s="397">
        <f>channuoi!F38</f>
        <v>8.67</v>
      </c>
      <c r="I195" s="452"/>
      <c r="J195" s="453">
        <f>channuoi!G38</f>
        <v>120</v>
      </c>
      <c r="K195" s="453">
        <f>channuoi!H38</f>
        <v>108.375</v>
      </c>
    </row>
    <row r="196" spans="1:11" ht="14.25" customHeight="1">
      <c r="A196" s="402" t="s">
        <v>411</v>
      </c>
      <c r="B196" s="403"/>
      <c r="C196" s="392"/>
      <c r="D196" s="392"/>
      <c r="E196" s="402"/>
      <c r="F196" s="402"/>
      <c r="G196" s="393"/>
      <c r="H196" s="402"/>
      <c r="I196" s="402"/>
      <c r="J196" s="402"/>
      <c r="K196" s="402"/>
    </row>
    <row r="197" spans="1:11" ht="14.25" customHeight="1">
      <c r="A197" s="404" t="s">
        <v>412</v>
      </c>
      <c r="B197" s="394" t="s">
        <v>413</v>
      </c>
      <c r="C197" s="395" t="s">
        <v>68</v>
      </c>
      <c r="D197" s="572"/>
      <c r="E197" s="572"/>
      <c r="F197" s="572">
        <f>'2.IIPthang'!B4</f>
        <v>100.49</v>
      </c>
      <c r="G197" s="572">
        <f>'2.IIPthang'!D4</f>
        <v>116.61</v>
      </c>
      <c r="H197" s="572">
        <f>'2.IIPthang'!E4</f>
        <v>110.39</v>
      </c>
      <c r="I197" s="452">
        <f>'2.IIPthang'!C4</f>
        <v>117.62</v>
      </c>
      <c r="J197" s="446"/>
      <c r="K197" s="446"/>
    </row>
    <row r="198" spans="1:11" ht="14.25" customHeight="1">
      <c r="A198" s="460" t="s">
        <v>70</v>
      </c>
      <c r="B198" s="394"/>
      <c r="C198" s="395" t="s">
        <v>45</v>
      </c>
      <c r="D198" s="395"/>
      <c r="E198" s="452"/>
      <c r="F198" s="572">
        <f>'2.IIPthang'!B5</f>
        <v>101.56</v>
      </c>
      <c r="G198" s="572">
        <f>'2.IIPthang'!D5</f>
        <v>100</v>
      </c>
      <c r="H198" s="572">
        <f>'2.IIPthang'!E5</f>
        <v>99.55</v>
      </c>
      <c r="I198" s="452">
        <f>'2.IIPthang'!C5</f>
        <v>112.9</v>
      </c>
      <c r="J198" s="452"/>
      <c r="K198" s="452"/>
    </row>
    <row r="199" spans="1:11" ht="14.25" customHeight="1">
      <c r="A199" s="461" t="s">
        <v>71</v>
      </c>
      <c r="B199" s="418"/>
      <c r="C199" s="395" t="s">
        <v>45</v>
      </c>
      <c r="D199" s="395"/>
      <c r="E199" s="452"/>
      <c r="F199" s="572">
        <f>'2.IIPthang'!B6</f>
        <v>101.56</v>
      </c>
      <c r="G199" s="572">
        <f>'2.IIPthang'!D6</f>
        <v>100</v>
      </c>
      <c r="H199" s="572">
        <f>'2.IIPthang'!E6</f>
        <v>99.55</v>
      </c>
      <c r="I199" s="452">
        <f>'2.IIPthang'!C6</f>
        <v>112.9</v>
      </c>
      <c r="J199" s="452"/>
      <c r="K199" s="452"/>
    </row>
    <row r="200" spans="1:11" ht="14.25" customHeight="1">
      <c r="A200" s="462" t="s">
        <v>72</v>
      </c>
      <c r="B200" s="418"/>
      <c r="C200" s="395" t="s">
        <v>45</v>
      </c>
      <c r="D200" s="395"/>
      <c r="E200" s="452"/>
      <c r="F200" s="572">
        <f>'2.IIPthang'!B7</f>
        <v>100.44</v>
      </c>
      <c r="G200" s="572">
        <f>'2.IIPthang'!D7</f>
        <v>116.71</v>
      </c>
      <c r="H200" s="572">
        <f>'2.IIPthang'!E7</f>
        <v>110.5</v>
      </c>
      <c r="I200" s="452">
        <f>'2.IIPthang'!C7</f>
        <v>117.86</v>
      </c>
      <c r="J200" s="452"/>
      <c r="K200" s="452"/>
    </row>
    <row r="201" spans="1:11" ht="14.25" customHeight="1">
      <c r="A201" s="461" t="s">
        <v>73</v>
      </c>
      <c r="B201" s="394"/>
      <c r="C201" s="395" t="s">
        <v>45</v>
      </c>
      <c r="D201" s="395"/>
      <c r="E201" s="452"/>
      <c r="F201" s="572">
        <f>'2.IIPthang'!B8</f>
        <v>100.12</v>
      </c>
      <c r="G201" s="572">
        <f>'2.IIPthang'!D8</f>
        <v>111.91</v>
      </c>
      <c r="H201" s="572">
        <f>'2.IIPthang'!E8</f>
        <v>109.56</v>
      </c>
      <c r="I201" s="452">
        <f>'2.IIPthang'!C8</f>
        <v>105.48</v>
      </c>
      <c r="J201" s="452"/>
      <c r="K201" s="452"/>
    </row>
    <row r="202" spans="1:11" ht="14.25" customHeight="1">
      <c r="A202" s="461" t="s">
        <v>74</v>
      </c>
      <c r="B202" s="394"/>
      <c r="C202" s="395"/>
      <c r="D202" s="395"/>
      <c r="E202" s="452"/>
      <c r="F202" s="572">
        <f>'2.IIPthang'!B9</f>
        <v>106.65</v>
      </c>
      <c r="G202" s="572">
        <f>'2.IIPthang'!D9</f>
        <v>103.77</v>
      </c>
      <c r="H202" s="572">
        <f>'2.IIPthang'!E9</f>
        <v>105.11</v>
      </c>
      <c r="I202" s="452">
        <f>'2.IIPthang'!C9</f>
        <v>144.81</v>
      </c>
      <c r="J202" s="452"/>
      <c r="K202" s="452"/>
    </row>
    <row r="203" spans="1:11" ht="14.25" customHeight="1">
      <c r="A203" s="461" t="s">
        <v>75</v>
      </c>
      <c r="B203" s="394"/>
      <c r="C203" s="395"/>
      <c r="D203" s="395"/>
      <c r="E203" s="452"/>
      <c r="F203" s="572">
        <f>'2.IIPthang'!B10</f>
        <v>99.97</v>
      </c>
      <c r="G203" s="572">
        <f>'2.IIPthang'!D10</f>
        <v>79.64</v>
      </c>
      <c r="H203" s="572">
        <f>'2.IIPthang'!E10</f>
        <v>99.72</v>
      </c>
      <c r="I203" s="452">
        <f>'2.IIPthang'!C10</f>
        <v>84.1</v>
      </c>
      <c r="J203" s="452"/>
      <c r="K203" s="452"/>
    </row>
    <row r="204" spans="1:11" ht="14.25" customHeight="1">
      <c r="A204" s="461" t="s">
        <v>76</v>
      </c>
      <c r="B204" s="394"/>
      <c r="C204" s="395"/>
      <c r="D204" s="395"/>
      <c r="E204" s="452"/>
      <c r="F204" s="572">
        <f>'2.IIPthang'!B11</f>
        <v>85.07</v>
      </c>
      <c r="G204" s="572">
        <f>'2.IIPthang'!D11</f>
        <v>101.58</v>
      </c>
      <c r="H204" s="572">
        <f>'2.IIPthang'!E11</f>
        <v>81.78</v>
      </c>
      <c r="I204" s="452">
        <f>'2.IIPthang'!C11</f>
        <v>106.31</v>
      </c>
      <c r="J204" s="452"/>
      <c r="K204" s="452"/>
    </row>
    <row r="205" spans="1:11" ht="14.25" customHeight="1">
      <c r="A205" s="461" t="s">
        <v>77</v>
      </c>
      <c r="B205" s="394"/>
      <c r="C205" s="395"/>
      <c r="D205" s="395"/>
      <c r="E205" s="452"/>
      <c r="F205" s="572">
        <f>'2.IIPthang'!B12</f>
        <v>137.07</v>
      </c>
      <c r="G205" s="572">
        <f>'2.IIPthang'!D12</f>
        <v>105.95</v>
      </c>
      <c r="H205" s="572">
        <f>'2.IIPthang'!E12</f>
        <v>127.86</v>
      </c>
      <c r="I205" s="452">
        <f>'2.IIPthang'!C12</f>
        <v>119.83</v>
      </c>
      <c r="J205" s="452"/>
      <c r="K205" s="452"/>
    </row>
    <row r="206" spans="1:11" ht="14.25" customHeight="1">
      <c r="A206" s="461" t="s">
        <v>78</v>
      </c>
      <c r="B206" s="394"/>
      <c r="C206" s="395"/>
      <c r="D206" s="395"/>
      <c r="E206" s="452"/>
      <c r="F206" s="572">
        <f>'2.IIPthang'!B13</f>
        <v>125.63</v>
      </c>
      <c r="G206" s="572">
        <f>'2.IIPthang'!D13</f>
        <v>113</v>
      </c>
      <c r="H206" s="572">
        <f>'2.IIPthang'!E13</f>
        <v>115.08</v>
      </c>
      <c r="I206" s="452">
        <f>'2.IIPthang'!C13</f>
        <v>159.63</v>
      </c>
      <c r="J206" s="452"/>
      <c r="K206" s="452"/>
    </row>
    <row r="207" spans="1:11" ht="14.25" customHeight="1">
      <c r="A207" s="461" t="s">
        <v>79</v>
      </c>
      <c r="B207" s="394"/>
      <c r="C207" s="395"/>
      <c r="D207" s="395"/>
      <c r="E207" s="452"/>
      <c r="F207" s="572">
        <f>'2.IIPthang'!B14</f>
        <v>121.6</v>
      </c>
      <c r="G207" s="572">
        <f>'2.IIPthang'!D14</f>
        <v>128.44999999999999</v>
      </c>
      <c r="H207" s="572">
        <f>'2.IIPthang'!E14</f>
        <v>124.72</v>
      </c>
      <c r="I207" s="452">
        <f>'2.IIPthang'!C14</f>
        <v>97.49</v>
      </c>
      <c r="J207" s="452"/>
      <c r="K207" s="452"/>
    </row>
    <row r="208" spans="1:11" ht="14.25" customHeight="1">
      <c r="A208" s="461" t="s">
        <v>80</v>
      </c>
      <c r="B208" s="394"/>
      <c r="C208" s="395"/>
      <c r="D208" s="395"/>
      <c r="E208" s="452"/>
      <c r="F208" s="572">
        <f>'2.IIPthang'!B15</f>
        <v>184.15</v>
      </c>
      <c r="G208" s="572">
        <f>'2.IIPthang'!D15</f>
        <v>126.62</v>
      </c>
      <c r="H208" s="572">
        <f>'2.IIPthang'!E15</f>
        <v>120.64</v>
      </c>
      <c r="I208" s="452">
        <f>'2.IIPthang'!C15</f>
        <v>94.39</v>
      </c>
      <c r="J208" s="452"/>
      <c r="K208" s="452"/>
    </row>
    <row r="209" spans="1:11" ht="14.25" customHeight="1">
      <c r="A209" s="461" t="s">
        <v>81</v>
      </c>
      <c r="B209" s="394"/>
      <c r="C209" s="395"/>
      <c r="D209" s="395"/>
      <c r="E209" s="452"/>
      <c r="F209" s="572">
        <f>'2.IIPthang'!B16</f>
        <v>129.18</v>
      </c>
      <c r="G209" s="572">
        <f>'2.IIPthang'!D16</f>
        <v>117.9</v>
      </c>
      <c r="H209" s="572">
        <f>'2.IIPthang'!E16</f>
        <v>135.91999999999999</v>
      </c>
      <c r="I209" s="452">
        <f>'2.IIPthang'!C16</f>
        <v>91.37</v>
      </c>
      <c r="J209" s="452"/>
      <c r="K209" s="452"/>
    </row>
    <row r="210" spans="1:11" ht="14.25" customHeight="1">
      <c r="A210" s="461" t="s">
        <v>82</v>
      </c>
      <c r="B210" s="394"/>
      <c r="C210" s="395"/>
      <c r="D210" s="395"/>
      <c r="E210" s="452"/>
      <c r="F210" s="572">
        <f>'2.IIPthang'!B17</f>
        <v>100.3</v>
      </c>
      <c r="G210" s="572">
        <f>'2.IIPthang'!D17</f>
        <v>120.05</v>
      </c>
      <c r="H210" s="572">
        <f>'2.IIPthang'!E17</f>
        <v>124.49</v>
      </c>
      <c r="I210" s="452">
        <f>'2.IIPthang'!C17</f>
        <v>105.17</v>
      </c>
      <c r="J210" s="452"/>
      <c r="K210" s="452"/>
    </row>
    <row r="211" spans="1:11" ht="14.25" customHeight="1">
      <c r="A211" s="461" t="s">
        <v>83</v>
      </c>
      <c r="B211" s="394"/>
      <c r="C211" s="395"/>
      <c r="D211" s="395"/>
      <c r="E211" s="452"/>
      <c r="F211" s="572">
        <f>'2.IIPthang'!B18</f>
        <v>94.95</v>
      </c>
      <c r="G211" s="572">
        <f>'2.IIPthang'!D18</f>
        <v>96.71</v>
      </c>
      <c r="H211" s="572">
        <f>'2.IIPthang'!E18</f>
        <v>105.79</v>
      </c>
      <c r="I211" s="452">
        <f>'2.IIPthang'!C18</f>
        <v>113.31</v>
      </c>
      <c r="J211" s="452"/>
      <c r="K211" s="452"/>
    </row>
    <row r="212" spans="1:11" ht="14.25" customHeight="1">
      <c r="A212" s="461" t="s">
        <v>84</v>
      </c>
      <c r="B212" s="394"/>
      <c r="C212" s="395"/>
      <c r="D212" s="395"/>
      <c r="E212" s="452"/>
      <c r="F212" s="572">
        <f>'2.IIPthang'!B19</f>
        <v>108.21</v>
      </c>
      <c r="G212" s="572">
        <f>'2.IIPthang'!D19</f>
        <v>99.04</v>
      </c>
      <c r="H212" s="572">
        <f>'2.IIPthang'!E19</f>
        <v>103.38</v>
      </c>
      <c r="I212" s="452">
        <f>'2.IIPthang'!C19</f>
        <v>107.71</v>
      </c>
      <c r="J212" s="452"/>
      <c r="K212" s="452"/>
    </row>
    <row r="213" spans="1:11" ht="14.25" customHeight="1">
      <c r="A213" s="461" t="s">
        <v>85</v>
      </c>
      <c r="B213" s="394"/>
      <c r="C213" s="395"/>
      <c r="D213" s="395"/>
      <c r="E213" s="452"/>
      <c r="F213" s="572">
        <f>'2.IIPthang'!B20</f>
        <v>126.75</v>
      </c>
      <c r="G213" s="572">
        <f>'2.IIPthang'!D20</f>
        <v>107.49</v>
      </c>
      <c r="H213" s="572">
        <f>'2.IIPthang'!E20</f>
        <v>119.89</v>
      </c>
      <c r="I213" s="452">
        <f>'2.IIPthang'!C20</f>
        <v>97.93</v>
      </c>
      <c r="J213" s="452"/>
      <c r="K213" s="452"/>
    </row>
    <row r="214" spans="1:11" ht="14.25" customHeight="1">
      <c r="A214" s="461" t="s">
        <v>86</v>
      </c>
      <c r="B214" s="394"/>
      <c r="C214" s="395"/>
      <c r="D214" s="395"/>
      <c r="E214" s="452"/>
      <c r="F214" s="572">
        <f>'2.IIPthang'!B21</f>
        <v>98.71</v>
      </c>
      <c r="G214" s="572">
        <f>'2.IIPthang'!D21</f>
        <v>122.58</v>
      </c>
      <c r="H214" s="572">
        <f>'2.IIPthang'!E21</f>
        <v>115.88</v>
      </c>
      <c r="I214" s="452">
        <f>'2.IIPthang'!C21</f>
        <v>126.86</v>
      </c>
      <c r="J214" s="452"/>
      <c r="K214" s="452"/>
    </row>
    <row r="215" spans="1:11" ht="14.25" customHeight="1">
      <c r="A215" s="461" t="s">
        <v>87</v>
      </c>
      <c r="B215" s="394"/>
      <c r="C215" s="395"/>
      <c r="D215" s="395"/>
      <c r="E215" s="452"/>
      <c r="F215" s="572">
        <f>'2.IIPthang'!B22</f>
        <v>117.44</v>
      </c>
      <c r="G215" s="572">
        <f>'2.IIPthang'!D22</f>
        <v>115.15</v>
      </c>
      <c r="H215" s="572">
        <f>'2.IIPthang'!E22</f>
        <v>115.9</v>
      </c>
      <c r="I215" s="452">
        <f>'2.IIPthang'!C22</f>
        <v>111.09</v>
      </c>
      <c r="J215" s="452"/>
      <c r="K215" s="452"/>
    </row>
    <row r="216" spans="1:11" ht="14.25" customHeight="1">
      <c r="A216" s="461" t="s">
        <v>88</v>
      </c>
      <c r="B216" s="394"/>
      <c r="C216" s="395"/>
      <c r="D216" s="395"/>
      <c r="E216" s="452"/>
      <c r="F216" s="572">
        <f>'2.IIPthang'!B23</f>
        <v>156.4</v>
      </c>
      <c r="G216" s="572">
        <f>'2.IIPthang'!D23</f>
        <v>159.72999999999999</v>
      </c>
      <c r="H216" s="572">
        <f>'2.IIPthang'!E23</f>
        <v>147.96</v>
      </c>
      <c r="I216" s="452">
        <f>'2.IIPthang'!C23</f>
        <v>122.79</v>
      </c>
      <c r="J216" s="452"/>
      <c r="K216" s="452"/>
    </row>
    <row r="217" spans="1:11" ht="14.25" customHeight="1">
      <c r="A217" s="461" t="s">
        <v>89</v>
      </c>
      <c r="B217" s="394"/>
      <c r="C217" s="395"/>
      <c r="D217" s="395"/>
      <c r="E217" s="452"/>
      <c r="F217" s="572">
        <f>'2.IIPthang'!B24</f>
        <v>108.81</v>
      </c>
      <c r="G217" s="572">
        <f>'2.IIPthang'!D24</f>
        <v>133.07</v>
      </c>
      <c r="H217" s="572">
        <f>'2.IIPthang'!E24</f>
        <v>99.63</v>
      </c>
      <c r="I217" s="452">
        <f>'2.IIPthang'!C24</f>
        <v>102.7</v>
      </c>
      <c r="J217" s="452"/>
      <c r="K217" s="452"/>
    </row>
    <row r="218" spans="1:11" ht="14.25" customHeight="1">
      <c r="A218" s="461" t="s">
        <v>90</v>
      </c>
      <c r="B218" s="394"/>
      <c r="C218" s="395"/>
      <c r="D218" s="395"/>
      <c r="E218" s="452"/>
      <c r="F218" s="572">
        <f>'2.IIPthang'!B25</f>
        <v>97.93</v>
      </c>
      <c r="G218" s="572">
        <f>'2.IIPthang'!D25</f>
        <v>103.46</v>
      </c>
      <c r="H218" s="572">
        <f>'2.IIPthang'!E25</f>
        <v>98.19</v>
      </c>
      <c r="I218" s="452">
        <f>'2.IIPthang'!C25</f>
        <v>103.88</v>
      </c>
      <c r="J218" s="452"/>
      <c r="K218" s="452"/>
    </row>
    <row r="219" spans="1:11" ht="14.25" customHeight="1">
      <c r="A219" s="461" t="s">
        <v>91</v>
      </c>
      <c r="B219" s="394"/>
      <c r="C219" s="395"/>
      <c r="D219" s="395"/>
      <c r="E219" s="452"/>
      <c r="F219" s="572">
        <f>'2.IIPthang'!B26</f>
        <v>89.85</v>
      </c>
      <c r="G219" s="572">
        <f>'2.IIPthang'!D26</f>
        <v>85.53</v>
      </c>
      <c r="H219" s="572">
        <f>'2.IIPthang'!E26</f>
        <v>132.30000000000001</v>
      </c>
      <c r="I219" s="452">
        <f>'2.IIPthang'!C26</f>
        <v>94.56</v>
      </c>
      <c r="J219" s="452"/>
      <c r="K219" s="452"/>
    </row>
    <row r="220" spans="1:11" ht="14.25" customHeight="1">
      <c r="A220" s="461" t="s">
        <v>92</v>
      </c>
      <c r="B220" s="394"/>
      <c r="C220" s="395"/>
      <c r="D220" s="395"/>
      <c r="E220" s="452"/>
      <c r="F220" s="572">
        <f>'2.IIPthang'!B27</f>
        <v>92.17</v>
      </c>
      <c r="G220" s="572">
        <f>'2.IIPthang'!D27</f>
        <v>78.62</v>
      </c>
      <c r="H220" s="572">
        <f>'2.IIPthang'!E27</f>
        <v>79.97</v>
      </c>
      <c r="I220" s="452">
        <f>'2.IIPthang'!C27</f>
        <v>87.16</v>
      </c>
      <c r="J220" s="452"/>
      <c r="K220" s="452"/>
    </row>
    <row r="221" spans="1:11" ht="14.25" customHeight="1">
      <c r="A221" s="461" t="s">
        <v>93</v>
      </c>
      <c r="B221" s="394"/>
      <c r="C221" s="395"/>
      <c r="D221" s="395"/>
      <c r="E221" s="452"/>
      <c r="F221" s="572">
        <f>'2.IIPthang'!B28</f>
        <v>180</v>
      </c>
      <c r="G221" s="572">
        <f>'2.IIPthang'!D28</f>
        <v>112.81</v>
      </c>
      <c r="H221" s="572">
        <f>'2.IIPthang'!E28</f>
        <v>164.56</v>
      </c>
      <c r="I221" s="452">
        <f>'2.IIPthang'!C28</f>
        <v>80.569999999999993</v>
      </c>
      <c r="J221" s="452"/>
      <c r="K221" s="452"/>
    </row>
    <row r="222" spans="1:11" ht="14.25" customHeight="1">
      <c r="A222" s="462" t="s">
        <v>94</v>
      </c>
      <c r="B222" s="394"/>
      <c r="C222" s="395"/>
      <c r="D222" s="395"/>
      <c r="E222" s="452"/>
      <c r="F222" s="572">
        <f>'2.IIPthang'!B29</f>
        <v>106.92</v>
      </c>
      <c r="G222" s="572">
        <f>'2.IIPthang'!D29</f>
        <v>105.65</v>
      </c>
      <c r="H222" s="572">
        <f>'2.IIPthang'!E29</f>
        <v>103.12</v>
      </c>
      <c r="I222" s="452">
        <f>'2.IIPthang'!C29</f>
        <v>100.26</v>
      </c>
      <c r="J222" s="452"/>
      <c r="K222" s="452"/>
    </row>
    <row r="223" spans="1:11" ht="14.25" customHeight="1">
      <c r="A223" s="461" t="s">
        <v>94</v>
      </c>
      <c r="B223" s="394"/>
      <c r="C223" s="395"/>
      <c r="D223" s="395"/>
      <c r="E223" s="452"/>
      <c r="F223" s="572">
        <f>'2.IIPthang'!B30</f>
        <v>106.92</v>
      </c>
      <c r="G223" s="572">
        <f>'2.IIPthang'!D30</f>
        <v>105.65</v>
      </c>
      <c r="H223" s="572">
        <f>'2.IIPthang'!E30</f>
        <v>103.12</v>
      </c>
      <c r="I223" s="452">
        <f>'2.IIPthang'!C30</f>
        <v>100.26</v>
      </c>
      <c r="J223" s="452"/>
      <c r="K223" s="452"/>
    </row>
    <row r="224" spans="1:11" ht="14.25" customHeight="1">
      <c r="A224" s="462" t="s">
        <v>95</v>
      </c>
      <c r="B224" s="394"/>
      <c r="C224" s="395"/>
      <c r="D224" s="395"/>
      <c r="E224" s="452"/>
      <c r="F224" s="572">
        <f>'2.IIPthang'!B31</f>
        <v>103.56</v>
      </c>
      <c r="G224" s="572">
        <f>'2.IIPthang'!D31</f>
        <v>108</v>
      </c>
      <c r="H224" s="572">
        <f>'2.IIPthang'!E31</f>
        <v>99.25</v>
      </c>
      <c r="I224" s="452">
        <f>'2.IIPthang'!C31</f>
        <v>93.23</v>
      </c>
      <c r="J224" s="452"/>
      <c r="K224" s="452"/>
    </row>
    <row r="225" spans="1:11" ht="14.25" customHeight="1">
      <c r="A225" s="461" t="s">
        <v>96</v>
      </c>
      <c r="B225" s="394"/>
      <c r="C225" s="395"/>
      <c r="D225" s="395"/>
      <c r="E225" s="452"/>
      <c r="F225" s="572">
        <f>'2.IIPthang'!B32</f>
        <v>100.83</v>
      </c>
      <c r="G225" s="572">
        <f>'2.IIPthang'!D32</f>
        <v>107.01</v>
      </c>
      <c r="H225" s="572">
        <f>'2.IIPthang'!E32</f>
        <v>102.02</v>
      </c>
      <c r="I225" s="452">
        <f>'2.IIPthang'!C32</f>
        <v>110.93</v>
      </c>
      <c r="J225" s="452"/>
      <c r="K225" s="452"/>
    </row>
    <row r="226" spans="1:11" ht="14.25" customHeight="1">
      <c r="A226" s="461" t="s">
        <v>97</v>
      </c>
      <c r="B226" s="394"/>
      <c r="C226" s="395"/>
      <c r="D226" s="395"/>
      <c r="E226" s="452"/>
      <c r="F226" s="572">
        <f>'2.IIPthang'!B33</f>
        <v>105.32</v>
      </c>
      <c r="G226" s="572">
        <f>'2.IIPthang'!D33</f>
        <v>108.84</v>
      </c>
      <c r="H226" s="572">
        <f>'2.IIPthang'!E33</f>
        <v>96.95</v>
      </c>
      <c r="I226" s="452">
        <f>'2.IIPthang'!C33</f>
        <v>82.32</v>
      </c>
      <c r="J226" s="452"/>
      <c r="K226" s="452"/>
    </row>
    <row r="227" spans="1:11" ht="14.25" customHeight="1">
      <c r="A227" s="404" t="s">
        <v>414</v>
      </c>
      <c r="B227" s="404" t="s">
        <v>415</v>
      </c>
      <c r="C227" s="395"/>
      <c r="D227" s="395"/>
      <c r="E227" s="405"/>
      <c r="F227" s="405"/>
      <c r="G227" s="397"/>
      <c r="H227" s="405"/>
      <c r="I227" s="405"/>
      <c r="J227" s="405"/>
      <c r="K227" s="405"/>
    </row>
    <row r="228" spans="1:11" ht="14.25" customHeight="1">
      <c r="A228" s="463" t="s">
        <v>100</v>
      </c>
      <c r="B228" s="464"/>
      <c r="C228" s="464" t="s">
        <v>22</v>
      </c>
      <c r="D228" s="410"/>
      <c r="E228" s="410"/>
      <c r="F228" s="410"/>
      <c r="G228" s="410"/>
      <c r="H228" s="406"/>
      <c r="I228" s="406"/>
      <c r="J228" s="406"/>
      <c r="K228" s="406"/>
    </row>
    <row r="229" spans="1:11" ht="14.25" customHeight="1">
      <c r="A229" s="463" t="s">
        <v>101</v>
      </c>
      <c r="B229" s="464"/>
      <c r="C229" s="464" t="s">
        <v>102</v>
      </c>
      <c r="D229" s="410"/>
      <c r="E229" s="410"/>
      <c r="F229" s="410"/>
      <c r="G229" s="410"/>
      <c r="H229" s="406"/>
      <c r="I229" s="406"/>
      <c r="J229" s="406"/>
      <c r="K229" s="406"/>
    </row>
    <row r="230" spans="1:11" ht="14.25" customHeight="1">
      <c r="A230" s="463" t="s">
        <v>103</v>
      </c>
      <c r="B230" s="464"/>
      <c r="C230" s="464" t="s">
        <v>104</v>
      </c>
      <c r="D230" s="410"/>
      <c r="E230" s="410"/>
      <c r="F230" s="410"/>
      <c r="G230" s="410"/>
      <c r="H230" s="406"/>
      <c r="I230" s="406"/>
      <c r="J230" s="406"/>
      <c r="K230" s="406"/>
    </row>
    <row r="231" spans="1:11" ht="14.25" customHeight="1">
      <c r="A231" s="463" t="s">
        <v>105</v>
      </c>
      <c r="B231" s="464"/>
      <c r="C231" s="464" t="s">
        <v>106</v>
      </c>
      <c r="D231" s="410"/>
      <c r="E231" s="410"/>
      <c r="F231" s="410"/>
      <c r="G231" s="410"/>
      <c r="H231" s="406"/>
      <c r="I231" s="406"/>
      <c r="J231" s="406"/>
      <c r="K231" s="406"/>
    </row>
    <row r="232" spans="1:11" ht="14.25" customHeight="1">
      <c r="A232" s="463" t="s">
        <v>107</v>
      </c>
      <c r="B232" s="464"/>
      <c r="C232" s="464" t="s">
        <v>108</v>
      </c>
      <c r="D232" s="410"/>
      <c r="E232" s="410"/>
      <c r="F232" s="410"/>
      <c r="G232" s="410"/>
      <c r="H232" s="406"/>
      <c r="I232" s="406"/>
      <c r="J232" s="406"/>
      <c r="K232" s="406"/>
    </row>
    <row r="233" spans="1:11" ht="14.25" customHeight="1">
      <c r="A233" s="463" t="s">
        <v>109</v>
      </c>
      <c r="B233" s="464"/>
      <c r="C233" s="464" t="s">
        <v>108</v>
      </c>
      <c r="D233" s="410"/>
      <c r="E233" s="410"/>
      <c r="F233" s="410"/>
      <c r="G233" s="410"/>
      <c r="H233" s="406"/>
      <c r="I233" s="406"/>
      <c r="J233" s="406"/>
      <c r="K233" s="406"/>
    </row>
    <row r="234" spans="1:11" ht="14.25" customHeight="1">
      <c r="A234" s="463" t="s">
        <v>110</v>
      </c>
      <c r="B234" s="464"/>
      <c r="C234" s="464" t="s">
        <v>108</v>
      </c>
      <c r="D234" s="410"/>
      <c r="E234" s="410"/>
      <c r="F234" s="410"/>
      <c r="G234" s="410"/>
      <c r="H234" s="406"/>
      <c r="I234" s="406"/>
      <c r="J234" s="406"/>
      <c r="K234" s="406"/>
    </row>
    <row r="235" spans="1:11" ht="14.25" customHeight="1">
      <c r="A235" s="463" t="s">
        <v>111</v>
      </c>
      <c r="B235" s="464"/>
      <c r="C235" s="464" t="s">
        <v>112</v>
      </c>
      <c r="D235" s="410"/>
      <c r="E235" s="410"/>
      <c r="F235" s="410"/>
      <c r="G235" s="410"/>
      <c r="H235" s="406"/>
      <c r="I235" s="406"/>
      <c r="J235" s="406"/>
      <c r="K235" s="406"/>
    </row>
    <row r="236" spans="1:11" ht="14.25" customHeight="1">
      <c r="A236" s="463" t="s">
        <v>113</v>
      </c>
      <c r="B236" s="464"/>
      <c r="C236" s="464" t="s">
        <v>114</v>
      </c>
      <c r="D236" s="410"/>
      <c r="E236" s="410"/>
      <c r="F236" s="410"/>
      <c r="G236" s="410"/>
      <c r="H236" s="406"/>
      <c r="I236" s="406"/>
      <c r="J236" s="406"/>
      <c r="K236" s="406"/>
    </row>
    <row r="237" spans="1:11" ht="14.25" customHeight="1">
      <c r="A237" s="463" t="s">
        <v>115</v>
      </c>
      <c r="B237" s="464"/>
      <c r="C237" s="464" t="s">
        <v>108</v>
      </c>
      <c r="D237" s="410"/>
      <c r="E237" s="410"/>
      <c r="F237" s="410"/>
      <c r="G237" s="410"/>
      <c r="H237" s="406"/>
      <c r="I237" s="406"/>
      <c r="J237" s="406"/>
      <c r="K237" s="406"/>
    </row>
    <row r="238" spans="1:11" ht="14.25" customHeight="1">
      <c r="A238" s="463" t="s">
        <v>116</v>
      </c>
      <c r="B238" s="464"/>
      <c r="C238" s="464" t="s">
        <v>108</v>
      </c>
      <c r="D238" s="410"/>
      <c r="E238" s="410"/>
      <c r="F238" s="410"/>
      <c r="G238" s="410"/>
      <c r="H238" s="406"/>
      <c r="I238" s="406"/>
      <c r="J238" s="406"/>
      <c r="K238" s="406"/>
    </row>
    <row r="239" spans="1:11" ht="14.25" customHeight="1">
      <c r="A239" s="463" t="s">
        <v>117</v>
      </c>
      <c r="B239" s="464"/>
      <c r="C239" s="464" t="s">
        <v>118</v>
      </c>
      <c r="D239" s="410"/>
      <c r="E239" s="410"/>
      <c r="F239" s="410"/>
      <c r="G239" s="410"/>
      <c r="H239" s="406"/>
      <c r="I239" s="406"/>
      <c r="J239" s="406"/>
      <c r="K239" s="406"/>
    </row>
    <row r="240" spans="1:11" ht="14.25" customHeight="1">
      <c r="A240" s="463" t="s">
        <v>119</v>
      </c>
      <c r="B240" s="464"/>
      <c r="C240" s="464" t="s">
        <v>120</v>
      </c>
      <c r="D240" s="410"/>
      <c r="E240" s="410"/>
      <c r="F240" s="410"/>
      <c r="G240" s="410"/>
      <c r="H240" s="406"/>
      <c r="I240" s="406"/>
      <c r="J240" s="406"/>
      <c r="K240" s="406"/>
    </row>
    <row r="241" spans="1:11" ht="14.25" customHeight="1">
      <c r="A241" s="402" t="s">
        <v>416</v>
      </c>
      <c r="B241" s="403"/>
      <c r="C241" s="392"/>
      <c r="D241" s="392"/>
      <c r="E241" s="402"/>
      <c r="F241" s="402"/>
      <c r="G241" s="393"/>
      <c r="H241" s="402"/>
      <c r="I241" s="402"/>
      <c r="J241" s="402"/>
      <c r="K241" s="402"/>
    </row>
    <row r="242" spans="1:11" s="470" customFormat="1" ht="14.25" customHeight="1">
      <c r="A242" s="450" t="s">
        <v>417</v>
      </c>
      <c r="B242" s="465"/>
      <c r="C242" s="466"/>
      <c r="D242" s="467"/>
      <c r="E242" s="467"/>
      <c r="F242" s="468">
        <f>'7. Tong muc'!C11</f>
        <v>6078555.0635408722</v>
      </c>
      <c r="G242" s="468">
        <f>'7. Tong muc'!D11</f>
        <v>6228240.2785735568</v>
      </c>
      <c r="H242" s="468">
        <f>'7. Tong muc'!E11</f>
        <v>24687951.163508937</v>
      </c>
      <c r="I242" s="468">
        <f>G242/F242%</f>
        <v>102.46251310497286</v>
      </c>
      <c r="J242" s="469">
        <f>'7. Tong muc'!F11</f>
        <v>107.07947651630757</v>
      </c>
      <c r="K242" s="469">
        <f>'7. Tong muc'!G11</f>
        <v>105.24971442047099</v>
      </c>
    </row>
    <row r="243" spans="1:11" ht="14.25" customHeight="1">
      <c r="A243" s="471" t="s">
        <v>157</v>
      </c>
      <c r="B243" s="394" t="s">
        <v>418</v>
      </c>
      <c r="C243" s="395" t="s">
        <v>320</v>
      </c>
      <c r="D243" s="472"/>
      <c r="E243" s="472"/>
      <c r="F243" s="468">
        <f>'7. Tong muc'!C12</f>
        <v>4936573.38</v>
      </c>
      <c r="G243" s="468">
        <f>'7. Tong muc'!D12</f>
        <v>5053083.1000000006</v>
      </c>
      <c r="H243" s="468">
        <f>'7. Tong muc'!E12</f>
        <v>20093126.065620609</v>
      </c>
      <c r="I243" s="468">
        <f t="shared" ref="I243:I247" si="0">G243/F243%</f>
        <v>102.36013345759281</v>
      </c>
      <c r="J243" s="469">
        <f>'7. Tong muc'!F12</f>
        <v>106.22778868604314</v>
      </c>
      <c r="K243" s="469">
        <f>'7. Tong muc'!G12</f>
        <v>104.54759712103409</v>
      </c>
    </row>
    <row r="244" spans="1:11" ht="14.25" customHeight="1">
      <c r="A244" s="473" t="s">
        <v>158</v>
      </c>
      <c r="B244" s="394" t="s">
        <v>419</v>
      </c>
      <c r="C244" s="474" t="s">
        <v>420</v>
      </c>
      <c r="D244" s="472"/>
      <c r="E244" s="472"/>
      <c r="F244" s="468">
        <f>'7. Tong muc'!C13</f>
        <v>53607.51</v>
      </c>
      <c r="G244" s="468">
        <f>'7. Tong muc'!D13</f>
        <v>57428</v>
      </c>
      <c r="H244" s="468">
        <f>'7. Tong muc'!E13</f>
        <v>205280.66</v>
      </c>
      <c r="I244" s="468">
        <f t="shared" si="0"/>
        <v>107.12678130358974</v>
      </c>
      <c r="J244" s="469">
        <f>'7. Tong muc'!F13</f>
        <v>122.08809661553627</v>
      </c>
      <c r="K244" s="469">
        <f>'7. Tong muc'!G13</f>
        <v>110.77115894933375</v>
      </c>
    </row>
    <row r="245" spans="1:11" ht="14.25" customHeight="1">
      <c r="A245" s="471" t="s">
        <v>159</v>
      </c>
      <c r="B245" s="394" t="s">
        <v>419</v>
      </c>
      <c r="C245" s="474" t="s">
        <v>420</v>
      </c>
      <c r="D245" s="472"/>
      <c r="E245" s="472"/>
      <c r="F245" s="468">
        <f>'7. Tong muc'!C14</f>
        <v>490138.06</v>
      </c>
      <c r="G245" s="468">
        <f>'7. Tong muc'!D14</f>
        <v>498768.4</v>
      </c>
      <c r="H245" s="468">
        <f>'7. Tong muc'!E14</f>
        <v>1966002.96</v>
      </c>
      <c r="I245" s="468">
        <f t="shared" si="0"/>
        <v>101.7607977637974</v>
      </c>
      <c r="J245" s="469">
        <f>'7. Tong muc'!F14</f>
        <v>106.41681819153787</v>
      </c>
      <c r="K245" s="469">
        <f>'7. Tong muc'!G14</f>
        <v>106.10623268803282</v>
      </c>
    </row>
    <row r="246" spans="1:11" ht="14.25" customHeight="1">
      <c r="A246" s="471" t="s">
        <v>160</v>
      </c>
      <c r="B246" s="394" t="s">
        <v>421</v>
      </c>
      <c r="C246" s="474" t="s">
        <v>420</v>
      </c>
      <c r="D246" s="472"/>
      <c r="E246" s="472"/>
      <c r="F246" s="468">
        <f>'7. Tong muc'!C15</f>
        <v>18515.150000000001</v>
      </c>
      <c r="G246" s="468">
        <f>'7. Tong muc'!D15</f>
        <v>20122.560000000001</v>
      </c>
      <c r="H246" s="468">
        <f>'7. Tong muc'!E15</f>
        <v>70355.8</v>
      </c>
      <c r="I246" s="468">
        <f t="shared" si="0"/>
        <v>108.68159318179976</v>
      </c>
      <c r="J246" s="469">
        <f>'7. Tong muc'!F15</f>
        <v>83.503523466282928</v>
      </c>
      <c r="K246" s="469">
        <f>'7. Tong muc'!G15</f>
        <v>94.222365276428661</v>
      </c>
    </row>
    <row r="247" spans="1:11" ht="14.25" customHeight="1">
      <c r="A247" s="471" t="s">
        <v>161</v>
      </c>
      <c r="B247" s="394" t="s">
        <v>422</v>
      </c>
      <c r="C247" s="474" t="s">
        <v>420</v>
      </c>
      <c r="D247" s="472"/>
      <c r="E247" s="472"/>
      <c r="F247" s="468">
        <f>'7. Tong muc'!C16</f>
        <v>579720.96354087221</v>
      </c>
      <c r="G247" s="468">
        <f>'7. Tong muc'!D16</f>
        <v>598838.21857355605</v>
      </c>
      <c r="H247" s="468">
        <f>'7. Tong muc'!E16</f>
        <v>2353185.6778883254</v>
      </c>
      <c r="I247" s="468">
        <f t="shared" si="0"/>
        <v>103.29766495175846</v>
      </c>
      <c r="J247" s="469">
        <f>'7. Tong muc'!F16</f>
        <v>115.20584919870073</v>
      </c>
      <c r="K247" s="469">
        <f>'7. Tong muc'!G16</f>
        <v>110.76009774676581</v>
      </c>
    </row>
    <row r="248" spans="1:11" s="470" customFormat="1" ht="14.25" customHeight="1">
      <c r="A248" s="450" t="s">
        <v>423</v>
      </c>
      <c r="B248" s="465"/>
      <c r="C248" s="466"/>
      <c r="D248" s="466"/>
      <c r="E248" s="450"/>
      <c r="F248" s="468">
        <f>'7. Tong muc'!C19</f>
        <v>100.00000000000003</v>
      </c>
      <c r="G248" s="468">
        <f>'7. Tong muc'!D19</f>
        <v>99.999999999999986</v>
      </c>
      <c r="H248" s="468">
        <f>'7. Tong muc'!E19</f>
        <v>99.999999999999986</v>
      </c>
      <c r="I248" s="468"/>
      <c r="J248" s="469"/>
      <c r="K248" s="469"/>
    </row>
    <row r="249" spans="1:11" ht="14.25" customHeight="1">
      <c r="A249" s="471" t="s">
        <v>157</v>
      </c>
      <c r="B249" s="394" t="s">
        <v>418</v>
      </c>
      <c r="C249" s="395" t="s">
        <v>68</v>
      </c>
      <c r="D249" s="395"/>
      <c r="E249" s="406"/>
      <c r="F249" s="468">
        <f>'7. Tong muc'!C20</f>
        <v>81.21294170072639</v>
      </c>
      <c r="G249" s="468">
        <f>'7. Tong muc'!D20</f>
        <v>81.131794439332381</v>
      </c>
      <c r="H249" s="468">
        <f>'7. Tong muc'!E20</f>
        <v>81.388390363150492</v>
      </c>
      <c r="I249" s="468"/>
      <c r="J249" s="469"/>
      <c r="K249" s="469"/>
    </row>
    <row r="250" spans="1:11" ht="14.25" customHeight="1">
      <c r="A250" s="473" t="s">
        <v>158</v>
      </c>
      <c r="B250" s="394" t="s">
        <v>419</v>
      </c>
      <c r="C250" s="474" t="s">
        <v>420</v>
      </c>
      <c r="D250" s="395"/>
      <c r="E250" s="406"/>
      <c r="F250" s="468">
        <f>'7. Tong muc'!C21</f>
        <v>0.88191205705345088</v>
      </c>
      <c r="G250" s="468">
        <f>'7. Tong muc'!D21</f>
        <v>0.92205819671993505</v>
      </c>
      <c r="H250" s="468">
        <f>'7. Tong muc'!E21</f>
        <v>0.8315014017988811</v>
      </c>
      <c r="I250" s="468"/>
      <c r="J250" s="469"/>
      <c r="K250" s="469"/>
    </row>
    <row r="251" spans="1:11" ht="14.25" customHeight="1">
      <c r="A251" s="471" t="s">
        <v>159</v>
      </c>
      <c r="B251" s="394" t="s">
        <v>419</v>
      </c>
      <c r="C251" s="474" t="s">
        <v>420</v>
      </c>
      <c r="D251" s="395"/>
      <c r="E251" s="406"/>
      <c r="F251" s="468">
        <f>'7. Tong muc'!C22</f>
        <v>8.0633975488655913</v>
      </c>
      <c r="G251" s="468">
        <f>'7. Tong muc'!D22</f>
        <v>8.0081753062075514</v>
      </c>
      <c r="H251" s="468">
        <f>'7. Tong muc'!E22</f>
        <v>7.9634107625177624</v>
      </c>
      <c r="I251" s="468"/>
      <c r="J251" s="469"/>
      <c r="K251" s="469"/>
    </row>
    <row r="252" spans="1:11" ht="14.25" customHeight="1">
      <c r="A252" s="471" t="s">
        <v>160</v>
      </c>
      <c r="B252" s="394" t="s">
        <v>421</v>
      </c>
      <c r="C252" s="474" t="s">
        <v>420</v>
      </c>
      <c r="D252" s="395"/>
      <c r="E252" s="406"/>
      <c r="F252" s="468">
        <f>'7. Tong muc'!C23</f>
        <v>0.30459788233315072</v>
      </c>
      <c r="G252" s="468">
        <f>'7. Tong muc'!D23</f>
        <v>0.32308580112469004</v>
      </c>
      <c r="H252" s="468">
        <f>'7. Tong muc'!E23</f>
        <v>0.2849803109785487</v>
      </c>
      <c r="I252" s="468"/>
      <c r="J252" s="469"/>
      <c r="K252" s="469"/>
    </row>
    <row r="253" spans="1:11" ht="14.25" customHeight="1">
      <c r="A253" s="471" t="s">
        <v>161</v>
      </c>
      <c r="B253" s="394" t="s">
        <v>422</v>
      </c>
      <c r="C253" s="474" t="s">
        <v>420</v>
      </c>
      <c r="D253" s="395"/>
      <c r="E253" s="406"/>
      <c r="F253" s="468">
        <f>'7. Tong muc'!C24</f>
        <v>9.5371508110214265</v>
      </c>
      <c r="G253" s="468">
        <f>'7. Tong muc'!D24</f>
        <v>9.6148862566154385</v>
      </c>
      <c r="H253" s="468">
        <f>'7. Tong muc'!E24</f>
        <v>9.5317171615542975</v>
      </c>
      <c r="I253" s="468"/>
      <c r="J253" s="469"/>
      <c r="K253" s="469"/>
    </row>
    <row r="254" spans="1:11" ht="14.25" customHeight="1">
      <c r="A254" s="475" t="s">
        <v>424</v>
      </c>
      <c r="B254" s="394" t="s">
        <v>418</v>
      </c>
      <c r="C254" s="395" t="s">
        <v>320</v>
      </c>
      <c r="D254" s="476"/>
      <c r="E254" s="476"/>
      <c r="F254" s="446">
        <f>'8.DTBL thang'!C6</f>
        <v>4936573.38</v>
      </c>
      <c r="G254" s="446">
        <f>'8.DTBL thang'!D6</f>
        <v>5053083.1000000006</v>
      </c>
      <c r="H254" s="446">
        <f>'8.DTBL thang'!E6</f>
        <v>20093126.065620609</v>
      </c>
      <c r="I254" s="446"/>
      <c r="J254" s="446">
        <f>'8.DTBL thang'!F6</f>
        <v>106.22778868604314</v>
      </c>
      <c r="K254" s="446">
        <f>'8.DTBL thang'!G6</f>
        <v>104.54759712103409</v>
      </c>
    </row>
    <row r="255" spans="1:11" ht="14.25" customHeight="1">
      <c r="A255" s="477" t="s">
        <v>425</v>
      </c>
      <c r="B255" s="394"/>
      <c r="C255" s="474" t="s">
        <v>420</v>
      </c>
      <c r="D255" s="478"/>
      <c r="E255" s="478"/>
      <c r="F255" s="479">
        <f>'8.DTBL thang'!C8</f>
        <v>1090807.8400000001</v>
      </c>
      <c r="G255" s="479">
        <f>'8.DTBL thang'!D8</f>
        <v>1113901.6200000001</v>
      </c>
      <c r="H255" s="479">
        <f>'8.DTBL thang'!E8</f>
        <v>4484563.99</v>
      </c>
      <c r="I255" s="479"/>
      <c r="J255" s="446">
        <f>'8.DTBL thang'!F8</f>
        <v>119.79936543366253</v>
      </c>
      <c r="K255" s="446">
        <f>'8.DTBL thang'!G8</f>
        <v>116.06395837770488</v>
      </c>
    </row>
    <row r="256" spans="1:11" ht="14.25" customHeight="1">
      <c r="A256" s="477" t="s">
        <v>426</v>
      </c>
      <c r="B256" s="394"/>
      <c r="C256" s="474" t="s">
        <v>420</v>
      </c>
      <c r="D256" s="478"/>
      <c r="E256" s="478"/>
      <c r="F256" s="479">
        <f>'8.DTBL thang'!C9</f>
        <v>265387.59999999998</v>
      </c>
      <c r="G256" s="479">
        <f>'8.DTBL thang'!D9</f>
        <v>272581.82</v>
      </c>
      <c r="H256" s="479">
        <f>'8.DTBL thang'!E9</f>
        <v>1119317.42</v>
      </c>
      <c r="I256" s="479"/>
      <c r="J256" s="446">
        <f>'8.DTBL thang'!F9</f>
        <v>137.60202955462597</v>
      </c>
      <c r="K256" s="446">
        <f>'8.DTBL thang'!G9</f>
        <v>138.65957930648511</v>
      </c>
    </row>
    <row r="257" spans="1:11" ht="14.25" customHeight="1">
      <c r="A257" s="480" t="s">
        <v>427</v>
      </c>
      <c r="B257" s="394"/>
      <c r="C257" s="474" t="s">
        <v>420</v>
      </c>
      <c r="D257" s="478"/>
      <c r="E257" s="478"/>
      <c r="F257" s="479">
        <f>'8.DTBL thang'!C10</f>
        <v>591732.29</v>
      </c>
      <c r="G257" s="479">
        <f>'8.DTBL thang'!D10</f>
        <v>616037.91</v>
      </c>
      <c r="H257" s="479">
        <f>'8.DTBL thang'!E10</f>
        <v>2390791.39</v>
      </c>
      <c r="I257" s="479"/>
      <c r="J257" s="446">
        <f>'8.DTBL thang'!F10</f>
        <v>112.60525033220578</v>
      </c>
      <c r="K257" s="446">
        <f>'8.DTBL thang'!G10</f>
        <v>110.27545949323044</v>
      </c>
    </row>
    <row r="258" spans="1:11" ht="14.25" customHeight="1">
      <c r="A258" s="477" t="s">
        <v>428</v>
      </c>
      <c r="B258" s="394"/>
      <c r="C258" s="474" t="s">
        <v>420</v>
      </c>
      <c r="D258" s="478"/>
      <c r="E258" s="478"/>
      <c r="F258" s="479">
        <f>'8.DTBL thang'!C11</f>
        <v>55958.31</v>
      </c>
      <c r="G258" s="479">
        <f>'8.DTBL thang'!D11</f>
        <v>57108.68</v>
      </c>
      <c r="H258" s="479">
        <f>'8.DTBL thang'!E11</f>
        <v>219893.03999999998</v>
      </c>
      <c r="I258" s="479"/>
      <c r="J258" s="446">
        <f>'8.DTBL thang'!F11</f>
        <v>137.96050001268273</v>
      </c>
      <c r="K258" s="446">
        <f>'8.DTBL thang'!G11</f>
        <v>137.53803530226367</v>
      </c>
    </row>
    <row r="259" spans="1:11" ht="14.25" customHeight="1">
      <c r="A259" s="477" t="s">
        <v>429</v>
      </c>
      <c r="B259" s="394"/>
      <c r="C259" s="474" t="s">
        <v>420</v>
      </c>
      <c r="D259" s="478"/>
      <c r="E259" s="478"/>
      <c r="F259" s="479">
        <f>'8.DTBL thang'!C12</f>
        <v>1284337.74</v>
      </c>
      <c r="G259" s="479">
        <f>'8.DTBL thang'!D12</f>
        <v>1314945.3899999999</v>
      </c>
      <c r="H259" s="479">
        <f>'8.DTBL thang'!E12</f>
        <v>5271231.6056206077</v>
      </c>
      <c r="I259" s="479"/>
      <c r="J259" s="446">
        <f>'8.DTBL thang'!F12</f>
        <v>93.164199620601835</v>
      </c>
      <c r="K259" s="446">
        <f>'8.DTBL thang'!G12</f>
        <v>89.924813507938651</v>
      </c>
    </row>
    <row r="260" spans="1:11" ht="14.25" customHeight="1">
      <c r="A260" s="477" t="s">
        <v>430</v>
      </c>
      <c r="B260" s="394"/>
      <c r="C260" s="474" t="s">
        <v>420</v>
      </c>
      <c r="D260" s="478"/>
      <c r="E260" s="478"/>
      <c r="F260" s="479">
        <f>'8.DTBL thang'!C13</f>
        <v>275048.63</v>
      </c>
      <c r="G260" s="479">
        <f>'8.DTBL thang'!D13</f>
        <v>279983.90000000002</v>
      </c>
      <c r="H260" s="479">
        <f>'8.DTBL thang'!E13</f>
        <v>1109433.1500000001</v>
      </c>
      <c r="I260" s="479"/>
      <c r="J260" s="446">
        <f>'8.DTBL thang'!F13</f>
        <v>83.610940314042409</v>
      </c>
      <c r="K260" s="446">
        <f>'8.DTBL thang'!G13</f>
        <v>87.207074734873771</v>
      </c>
    </row>
    <row r="261" spans="1:11" ht="14.25" customHeight="1">
      <c r="A261" s="480" t="s">
        <v>431</v>
      </c>
      <c r="B261" s="394"/>
      <c r="C261" s="474" t="s">
        <v>420</v>
      </c>
      <c r="D261" s="478"/>
      <c r="E261" s="478"/>
      <c r="F261" s="479">
        <f>'8.DTBL thang'!C14</f>
        <v>304042.82</v>
      </c>
      <c r="G261" s="479">
        <f>'8.DTBL thang'!D14</f>
        <v>314318.84999999998</v>
      </c>
      <c r="H261" s="479">
        <f>'8.DTBL thang'!E14</f>
        <v>1259957.8499999999</v>
      </c>
      <c r="I261" s="479"/>
      <c r="J261" s="446">
        <f>'8.DTBL thang'!F14</f>
        <v>116.04796528945103</v>
      </c>
      <c r="K261" s="446">
        <f>'8.DTBL thang'!G14</f>
        <v>121.12081285538609</v>
      </c>
    </row>
    <row r="262" spans="1:11" ht="14.25" customHeight="1">
      <c r="A262" s="477" t="s">
        <v>432</v>
      </c>
      <c r="B262" s="394"/>
      <c r="C262" s="474" t="s">
        <v>420</v>
      </c>
      <c r="D262" s="478"/>
      <c r="E262" s="478"/>
      <c r="F262" s="479">
        <f>'8.DTBL thang'!C15</f>
        <v>515176.63</v>
      </c>
      <c r="G262" s="479">
        <f>'8.DTBL thang'!D15</f>
        <v>519702.09</v>
      </c>
      <c r="H262" s="479">
        <f>'8.DTBL thang'!E15</f>
        <v>2055452.5499999998</v>
      </c>
      <c r="I262" s="479"/>
      <c r="J262" s="446">
        <f>'8.DTBL thang'!F15</f>
        <v>97.316656320331376</v>
      </c>
      <c r="K262" s="446">
        <f>'8.DTBL thang'!G15</f>
        <v>97.581251105203037</v>
      </c>
    </row>
    <row r="263" spans="1:11" ht="14.25" customHeight="1">
      <c r="A263" s="477" t="s">
        <v>433</v>
      </c>
      <c r="B263" s="394"/>
      <c r="C263" s="474" t="s">
        <v>420</v>
      </c>
      <c r="D263" s="478"/>
      <c r="E263" s="478"/>
      <c r="F263" s="479">
        <f>'8.DTBL thang'!C16</f>
        <v>256629.83</v>
      </c>
      <c r="G263" s="479">
        <f>'8.DTBL thang'!D16</f>
        <v>262695.61</v>
      </c>
      <c r="H263" s="479">
        <f>'8.DTBL thang'!E16</f>
        <v>998454.72</v>
      </c>
      <c r="I263" s="479"/>
      <c r="J263" s="446">
        <f>'8.DTBL thang'!F16</f>
        <v>124.96504953449687</v>
      </c>
      <c r="K263" s="446">
        <f>'8.DTBL thang'!G16</f>
        <v>120.65327978862395</v>
      </c>
    </row>
    <row r="264" spans="1:11" ht="14.25" customHeight="1">
      <c r="A264" s="480" t="s">
        <v>434</v>
      </c>
      <c r="B264" s="394"/>
      <c r="C264" s="474" t="s">
        <v>420</v>
      </c>
      <c r="D264" s="478"/>
      <c r="E264" s="478"/>
      <c r="F264" s="479">
        <f>'8.DTBL thang'!C17</f>
        <v>60297.71</v>
      </c>
      <c r="G264" s="479">
        <f>'8.DTBL thang'!D17</f>
        <v>62357.53</v>
      </c>
      <c r="H264" s="479">
        <f>'8.DTBL thang'!E17</f>
        <v>235248.78999999998</v>
      </c>
      <c r="I264" s="479"/>
      <c r="J264" s="446">
        <f>'8.DTBL thang'!F17</f>
        <v>161.35003788098336</v>
      </c>
      <c r="K264" s="446">
        <f>'8.DTBL thang'!G17</f>
        <v>148.81187042687387</v>
      </c>
    </row>
    <row r="265" spans="1:11" ht="14.25" customHeight="1">
      <c r="A265" s="481" t="s">
        <v>435</v>
      </c>
      <c r="B265" s="394"/>
      <c r="C265" s="474" t="s">
        <v>420</v>
      </c>
      <c r="D265" s="478"/>
      <c r="E265" s="478"/>
      <c r="F265" s="479">
        <f>'8.DTBL thang'!C18</f>
        <v>121677.27</v>
      </c>
      <c r="G265" s="479">
        <f>'8.DTBL thang'!D18</f>
        <v>122244.58</v>
      </c>
      <c r="H265" s="479">
        <f>'8.DTBL thang'!E18</f>
        <v>478689.96</v>
      </c>
      <c r="I265" s="479"/>
      <c r="J265" s="446">
        <f>'8.DTBL thang'!F18</f>
        <v>94.473641919773357</v>
      </c>
      <c r="K265" s="446">
        <f>'8.DTBL thang'!G18</f>
        <v>86.794224458286877</v>
      </c>
    </row>
    <row r="266" spans="1:11" ht="14.25" customHeight="1">
      <c r="A266" s="417" t="s">
        <v>436</v>
      </c>
      <c r="B266" s="394"/>
      <c r="C266" s="474" t="s">
        <v>420</v>
      </c>
      <c r="D266" s="478"/>
      <c r="E266" s="452"/>
      <c r="F266" s="479">
        <f>'8.DTBL thang'!C19</f>
        <v>115476.71</v>
      </c>
      <c r="G266" s="479">
        <f>'8.DTBL thang'!D19</f>
        <v>117205.12</v>
      </c>
      <c r="H266" s="479">
        <f>'8.DTBL thang'!E19</f>
        <v>470091.60000000003</v>
      </c>
      <c r="I266" s="479"/>
      <c r="J266" s="446">
        <f>'8.DTBL thang'!F19</f>
        <v>105.56247616053982</v>
      </c>
      <c r="K266" s="446">
        <f>'8.DTBL thang'!G19</f>
        <v>116.84908844613541</v>
      </c>
    </row>
    <row r="267" spans="1:11" ht="14.25" customHeight="1">
      <c r="A267" s="482" t="s">
        <v>437</v>
      </c>
      <c r="B267" s="394"/>
      <c r="C267" s="395"/>
      <c r="D267" s="395"/>
      <c r="E267" s="483"/>
      <c r="F267" s="405"/>
      <c r="G267" s="484"/>
      <c r="H267" s="484">
        <f>'12. Nhapkhau'!B4</f>
        <v>5520185561.4633999</v>
      </c>
      <c r="I267" s="484"/>
      <c r="J267" s="406"/>
      <c r="K267" s="591">
        <f>'12. Nhapkhau'!C4</f>
        <v>131.07309553667332</v>
      </c>
    </row>
    <row r="268" spans="1:11" ht="14.25" customHeight="1">
      <c r="A268" s="423" t="s">
        <v>218</v>
      </c>
      <c r="B268" s="394"/>
      <c r="C268" s="395"/>
      <c r="D268" s="395"/>
      <c r="E268" s="485"/>
      <c r="F268" s="406"/>
      <c r="G268" s="486"/>
      <c r="H268" s="486">
        <f>'12. Nhapkhau'!B6</f>
        <v>0</v>
      </c>
      <c r="I268" s="486"/>
      <c r="J268" s="406"/>
      <c r="K268" s="479">
        <f>'12. Nhapkhau'!C6</f>
        <v>0</v>
      </c>
    </row>
    <row r="269" spans="1:11" ht="14.25" customHeight="1">
      <c r="A269" s="423" t="s">
        <v>219</v>
      </c>
      <c r="B269" s="394"/>
      <c r="C269" s="395"/>
      <c r="D269" s="395"/>
      <c r="E269" s="485"/>
      <c r="F269" s="406"/>
      <c r="G269" s="486"/>
      <c r="H269" s="486">
        <f>'12. Nhapkhau'!B7</f>
        <v>114492456.65200001</v>
      </c>
      <c r="I269" s="486"/>
      <c r="J269" s="406"/>
      <c r="K269" s="479">
        <f>'12. Nhapkhau'!C7</f>
        <v>80.496130810173369</v>
      </c>
    </row>
    <row r="270" spans="1:11" ht="14.25" customHeight="1">
      <c r="A270" s="423" t="s">
        <v>220</v>
      </c>
      <c r="B270" s="394"/>
      <c r="C270" s="395"/>
      <c r="D270" s="395"/>
      <c r="E270" s="485"/>
      <c r="F270" s="406"/>
      <c r="G270" s="486"/>
      <c r="H270" s="486">
        <f>'12. Nhapkhau'!B8</f>
        <v>0</v>
      </c>
      <c r="I270" s="486"/>
      <c r="J270" s="406"/>
      <c r="K270" s="479">
        <f>'12. Nhapkhau'!C8</f>
        <v>0</v>
      </c>
    </row>
    <row r="271" spans="1:11" ht="14.25" customHeight="1">
      <c r="A271" s="423" t="s">
        <v>221</v>
      </c>
      <c r="B271" s="394"/>
      <c r="C271" s="395"/>
      <c r="D271" s="395"/>
      <c r="E271" s="485"/>
      <c r="F271" s="406"/>
      <c r="G271" s="486"/>
      <c r="H271" s="486">
        <f>'12. Nhapkhau'!B9</f>
        <v>125152885.6118</v>
      </c>
      <c r="I271" s="486"/>
      <c r="J271" s="406"/>
      <c r="K271" s="479">
        <f>'12. Nhapkhau'!C9</f>
        <v>358.82543421825221</v>
      </c>
    </row>
    <row r="272" spans="1:11" ht="14.25" customHeight="1">
      <c r="A272" s="423" t="s">
        <v>438</v>
      </c>
      <c r="B272" s="394"/>
      <c r="C272" s="395"/>
      <c r="D272" s="395"/>
      <c r="E272" s="485"/>
      <c r="F272" s="406"/>
      <c r="G272" s="486"/>
      <c r="H272" s="486">
        <f>'12. Nhapkhau'!B10+'12. Nhapkhau'!B15</f>
        <v>3327326219.7172999</v>
      </c>
      <c r="I272" s="486"/>
      <c r="J272" s="406"/>
      <c r="K272" s="479">
        <f>'12. Nhapkhau'!C10+'12. Nhapkhau'!C15</f>
        <v>297.52069441017352</v>
      </c>
    </row>
    <row r="273" spans="1:11" ht="14.25" customHeight="1">
      <c r="A273" s="423" t="s">
        <v>223</v>
      </c>
      <c r="B273" s="394"/>
      <c r="C273" s="395"/>
      <c r="D273" s="395"/>
      <c r="E273" s="485"/>
      <c r="F273" s="406"/>
      <c r="G273" s="486"/>
      <c r="H273" s="486">
        <f>'12. Nhapkhau'!B11</f>
        <v>0</v>
      </c>
      <c r="I273" s="486"/>
      <c r="J273" s="406"/>
      <c r="K273" s="479">
        <f>'12. Nhapkhau'!C11</f>
        <v>0</v>
      </c>
    </row>
    <row r="274" spans="1:11" ht="14.25" customHeight="1">
      <c r="A274" s="423" t="s">
        <v>224</v>
      </c>
      <c r="B274" s="394"/>
      <c r="C274" s="395"/>
      <c r="D274" s="395"/>
      <c r="E274" s="485"/>
      <c r="F274" s="406"/>
      <c r="G274" s="486"/>
      <c r="H274" s="486">
        <f>'12. Nhapkhau'!B12</f>
        <v>22249.398099999999</v>
      </c>
      <c r="I274" s="486"/>
      <c r="J274" s="406"/>
      <c r="K274" s="479">
        <f>'12. Nhapkhau'!C12</f>
        <v>91.420898109259667</v>
      </c>
    </row>
    <row r="275" spans="1:11" ht="14.25" customHeight="1">
      <c r="A275" s="423" t="s">
        <v>225</v>
      </c>
      <c r="B275" s="394"/>
      <c r="C275" s="395"/>
      <c r="D275" s="395"/>
      <c r="E275" s="485"/>
      <c r="F275" s="406"/>
      <c r="G275" s="486"/>
      <c r="H275" s="486">
        <f>'12. Nhapkhau'!B13</f>
        <v>781685988.13979983</v>
      </c>
      <c r="I275" s="486"/>
      <c r="J275" s="406"/>
      <c r="K275" s="479">
        <f>'12. Nhapkhau'!C13</f>
        <v>119.00197636836616</v>
      </c>
    </row>
    <row r="276" spans="1:11" ht="14.25" customHeight="1">
      <c r="A276" s="423" t="s">
        <v>226</v>
      </c>
      <c r="B276" s="394"/>
      <c r="C276" s="395"/>
      <c r="D276" s="395"/>
      <c r="E276" s="485"/>
      <c r="F276" s="406"/>
      <c r="G276" s="486"/>
      <c r="H276" s="486">
        <f>'12. Nhapkhau'!B14</f>
        <v>9446437.1272999998</v>
      </c>
      <c r="I276" s="486"/>
      <c r="J276" s="406"/>
      <c r="K276" s="479">
        <f>'12. Nhapkhau'!C14</f>
        <v>309.86005282151285</v>
      </c>
    </row>
    <row r="277" spans="1:11" ht="14.25" customHeight="1">
      <c r="A277" s="423" t="s">
        <v>228</v>
      </c>
      <c r="B277" s="394"/>
      <c r="C277" s="395"/>
      <c r="D277" s="395"/>
      <c r="E277" s="485"/>
      <c r="F277" s="406"/>
      <c r="G277" s="486"/>
      <c r="H277" s="486">
        <f>'12. Nhapkhau'!B15</f>
        <v>225769463.71150002</v>
      </c>
      <c r="I277" s="486"/>
      <c r="J277" s="406"/>
      <c r="K277" s="479">
        <f>'12. Nhapkhau'!C15</f>
        <v>152.89076801161849</v>
      </c>
    </row>
    <row r="278" spans="1:11" ht="14.25" customHeight="1">
      <c r="A278" s="423" t="s">
        <v>229</v>
      </c>
      <c r="B278" s="394"/>
      <c r="C278" s="395"/>
      <c r="D278" s="395"/>
      <c r="E278" s="485"/>
      <c r="F278" s="406"/>
      <c r="G278" s="486"/>
      <c r="H278" s="486">
        <f>'12. Nhapkhau'!B16</f>
        <v>122505542.58439998</v>
      </c>
      <c r="I278" s="486"/>
      <c r="J278" s="406"/>
      <c r="K278" s="479">
        <f>'12. Nhapkhau'!C16</f>
        <v>96.609375563651994</v>
      </c>
    </row>
    <row r="279" spans="1:11" ht="14.25" customHeight="1">
      <c r="A279" s="423" t="s">
        <v>230</v>
      </c>
      <c r="B279" s="394"/>
      <c r="C279" s="395"/>
      <c r="D279" s="395"/>
      <c r="E279" s="485"/>
      <c r="F279" s="406"/>
      <c r="G279" s="486"/>
      <c r="H279" s="486">
        <f>'12. Nhapkhau'!B17</f>
        <v>34237483.085199997</v>
      </c>
      <c r="I279" s="486"/>
      <c r="J279" s="406"/>
      <c r="K279" s="479">
        <f>'12. Nhapkhau'!C17</f>
        <v>66.223031510066122</v>
      </c>
    </row>
    <row r="280" spans="1:11" ht="14.25" customHeight="1">
      <c r="A280" s="423" t="s">
        <v>231</v>
      </c>
      <c r="B280" s="394"/>
      <c r="C280" s="395"/>
      <c r="D280" s="395"/>
      <c r="E280" s="485"/>
      <c r="F280" s="406"/>
      <c r="G280" s="486"/>
      <c r="H280" s="486">
        <f>'12. Nhapkhau'!B18</f>
        <v>353568.77300000004</v>
      </c>
      <c r="I280" s="486"/>
      <c r="J280" s="406"/>
      <c r="K280" s="479">
        <f>'12. Nhapkhau'!C18</f>
        <v>164.46749440103076</v>
      </c>
    </row>
    <row r="281" spans="1:11" ht="14.25" customHeight="1">
      <c r="A281" s="482" t="s">
        <v>439</v>
      </c>
      <c r="B281" s="394"/>
      <c r="C281" s="395"/>
      <c r="D281" s="395"/>
      <c r="E281" s="483"/>
      <c r="F281" s="406"/>
      <c r="G281" s="486"/>
      <c r="H281" s="484">
        <f>'13.Xuatkhau'!B4</f>
        <v>5318990805.5093994</v>
      </c>
      <c r="I281" s="484"/>
      <c r="J281" s="406"/>
      <c r="K281" s="591">
        <f>'13.Xuatkhau'!C4</f>
        <v>120.11630152476751</v>
      </c>
    </row>
    <row r="282" spans="1:11" ht="14.25" customHeight="1">
      <c r="A282" s="423" t="s">
        <v>218</v>
      </c>
      <c r="B282" s="394"/>
      <c r="C282" s="395"/>
      <c r="D282" s="395"/>
      <c r="E282" s="485"/>
      <c r="F282" s="406"/>
      <c r="G282" s="486"/>
      <c r="H282" s="486">
        <f>'13.Xuatkhau'!B6</f>
        <v>0</v>
      </c>
      <c r="I282" s="486"/>
      <c r="J282" s="406"/>
      <c r="K282" s="479" t="str">
        <f>'13.Xuatkhau'!C6</f>
        <v/>
      </c>
    </row>
    <row r="283" spans="1:11" ht="14.25" customHeight="1">
      <c r="A283" s="423" t="s">
        <v>219</v>
      </c>
      <c r="B283" s="394"/>
      <c r="C283" s="395"/>
      <c r="D283" s="395"/>
      <c r="E283" s="485"/>
      <c r="F283" s="406"/>
      <c r="G283" s="486"/>
      <c r="H283" s="486">
        <f>'13.Xuatkhau'!B7</f>
        <v>36751281.449600004</v>
      </c>
      <c r="I283" s="486"/>
      <c r="J283" s="406"/>
      <c r="K283" s="479">
        <f>'13.Xuatkhau'!C7</f>
        <v>85.477088060883332</v>
      </c>
    </row>
    <row r="284" spans="1:11" ht="14.25" customHeight="1">
      <c r="A284" s="423" t="s">
        <v>220</v>
      </c>
      <c r="B284" s="394"/>
      <c r="C284" s="395"/>
      <c r="D284" s="395"/>
      <c r="E284" s="485"/>
      <c r="F284" s="406"/>
      <c r="G284" s="486"/>
      <c r="H284" s="486">
        <f>'13.Xuatkhau'!B8</f>
        <v>0</v>
      </c>
      <c r="I284" s="486"/>
      <c r="J284" s="406"/>
      <c r="K284" s="479" t="str">
        <f>'13.Xuatkhau'!C8</f>
        <v/>
      </c>
    </row>
    <row r="285" spans="1:11" ht="14.25" customHeight="1">
      <c r="A285" s="423" t="s">
        <v>221</v>
      </c>
      <c r="B285" s="394"/>
      <c r="C285" s="395"/>
      <c r="D285" s="395"/>
      <c r="E285" s="485"/>
      <c r="F285" s="406"/>
      <c r="G285" s="486"/>
      <c r="H285" s="486">
        <f>'13.Xuatkhau'!B9</f>
        <v>9222652.7208999991</v>
      </c>
      <c r="I285" s="486"/>
      <c r="J285" s="406"/>
      <c r="K285" s="479">
        <f>'13.Xuatkhau'!C9</f>
        <v>71.393613960345974</v>
      </c>
    </row>
    <row r="286" spans="1:11" ht="14.25" customHeight="1">
      <c r="A286" s="423" t="s">
        <v>440</v>
      </c>
      <c r="B286" s="394"/>
      <c r="C286" s="395"/>
      <c r="D286" s="395"/>
      <c r="E286" s="485"/>
      <c r="F286" s="406"/>
      <c r="G286" s="486"/>
      <c r="H286" s="486">
        <f>'13.Xuatkhau'!B10+'13.Xuatkhau'!B15</f>
        <v>2909249336.5016999</v>
      </c>
      <c r="I286" s="486"/>
      <c r="J286" s="406"/>
      <c r="K286" s="479">
        <f>'13.Xuatkhau'!C10+'13.Xuatkhau'!C15</f>
        <v>262.22307114026933</v>
      </c>
    </row>
    <row r="287" spans="1:11" ht="14.25" customHeight="1">
      <c r="A287" s="423" t="s">
        <v>223</v>
      </c>
      <c r="B287" s="394"/>
      <c r="C287" s="395"/>
      <c r="D287" s="395"/>
      <c r="E287" s="485"/>
      <c r="F287" s="406"/>
      <c r="G287" s="486"/>
      <c r="H287" s="486">
        <f>'13.Xuatkhau'!B11</f>
        <v>0</v>
      </c>
      <c r="I287" s="486"/>
      <c r="J287" s="406"/>
      <c r="K287" s="479" t="str">
        <f>'13.Xuatkhau'!C11</f>
        <v/>
      </c>
    </row>
    <row r="288" spans="1:11" ht="14.25" customHeight="1">
      <c r="A288" s="423" t="s">
        <v>224</v>
      </c>
      <c r="B288" s="394"/>
      <c r="C288" s="395"/>
      <c r="D288" s="395"/>
      <c r="E288" s="485"/>
      <c r="F288" s="406"/>
      <c r="G288" s="486"/>
      <c r="H288" s="486">
        <f>'13.Xuatkhau'!B12</f>
        <v>33653.167700000005</v>
      </c>
      <c r="I288" s="486"/>
      <c r="J288" s="406"/>
      <c r="K288" s="479">
        <f>'13.Xuatkhau'!C12</f>
        <v>145.9459215311241</v>
      </c>
    </row>
    <row r="289" spans="1:11" ht="14.25" customHeight="1">
      <c r="A289" s="423" t="s">
        <v>225</v>
      </c>
      <c r="B289" s="394"/>
      <c r="C289" s="395"/>
      <c r="D289" s="395"/>
      <c r="E289" s="485"/>
      <c r="F289" s="406"/>
      <c r="G289" s="486"/>
      <c r="H289" s="486">
        <f>'13.Xuatkhau'!B13</f>
        <v>1073790428.6501999</v>
      </c>
      <c r="I289" s="486"/>
      <c r="J289" s="406"/>
      <c r="K289" s="479">
        <f>'13.Xuatkhau'!C13</f>
        <v>125.85037991262013</v>
      </c>
    </row>
    <row r="290" spans="1:11" ht="14.25" customHeight="1">
      <c r="A290" s="423" t="s">
        <v>226</v>
      </c>
      <c r="B290" s="394"/>
      <c r="C290" s="395"/>
      <c r="D290" s="395"/>
      <c r="E290" s="485"/>
      <c r="F290" s="406"/>
      <c r="G290" s="486"/>
      <c r="H290" s="486">
        <f>'13.Xuatkhau'!B14</f>
        <v>57904184.399800003</v>
      </c>
      <c r="I290" s="486"/>
      <c r="J290" s="406"/>
      <c r="K290" s="479">
        <f>'13.Xuatkhau'!C14</f>
        <v>112.81108214361825</v>
      </c>
    </row>
    <row r="291" spans="1:11" ht="14.25" customHeight="1">
      <c r="A291" s="423" t="s">
        <v>228</v>
      </c>
      <c r="B291" s="394"/>
      <c r="C291" s="395"/>
      <c r="D291" s="395"/>
      <c r="E291" s="485"/>
      <c r="F291" s="406"/>
      <c r="G291" s="486"/>
      <c r="H291" s="486">
        <f>'13.Xuatkhau'!B15</f>
        <v>1128750132.7550001</v>
      </c>
      <c r="I291" s="486"/>
      <c r="J291" s="406"/>
      <c r="K291" s="479">
        <f>'13.Xuatkhau'!C15</f>
        <v>98.808236891623864</v>
      </c>
    </row>
    <row r="292" spans="1:11" ht="14.25" customHeight="1">
      <c r="A292" s="423" t="s">
        <v>229</v>
      </c>
      <c r="B292" s="394"/>
      <c r="C292" s="395"/>
      <c r="D292" s="395"/>
      <c r="E292" s="485"/>
      <c r="F292" s="406"/>
      <c r="G292" s="486"/>
      <c r="H292" s="486">
        <f>'13.Xuatkhau'!B16</f>
        <v>74131554.571800008</v>
      </c>
      <c r="I292" s="486"/>
      <c r="J292" s="406"/>
      <c r="K292" s="479">
        <f>'13.Xuatkhau'!C16</f>
        <v>88.647318531835637</v>
      </c>
    </row>
    <row r="293" spans="1:11" ht="14.25" customHeight="1">
      <c r="A293" s="423" t="s">
        <v>230</v>
      </c>
      <c r="B293" s="394"/>
      <c r="C293" s="395"/>
      <c r="D293" s="395"/>
      <c r="E293" s="485"/>
      <c r="F293" s="406"/>
      <c r="G293" s="486"/>
      <c r="H293" s="486">
        <f>'13.Xuatkhau'!B17</f>
        <v>350858460.27289999</v>
      </c>
      <c r="I293" s="486"/>
      <c r="J293" s="406"/>
      <c r="K293" s="479">
        <f>'13.Xuatkhau'!C17</f>
        <v>93.88146447772229</v>
      </c>
    </row>
    <row r="294" spans="1:11" ht="14.25" customHeight="1">
      <c r="A294" s="423" t="s">
        <v>231</v>
      </c>
      <c r="B294" s="394"/>
      <c r="C294" s="395"/>
      <c r="D294" s="395"/>
      <c r="E294" s="485"/>
      <c r="F294" s="406"/>
      <c r="G294" s="486"/>
      <c r="H294" s="486">
        <f>'13.Xuatkhau'!B18</f>
        <v>1874476.8844999997</v>
      </c>
      <c r="I294" s="486"/>
      <c r="J294" s="406"/>
      <c r="K294" s="479">
        <f>'13.Xuatkhau'!C18</f>
        <v>75.48349844777394</v>
      </c>
    </row>
    <row r="295" spans="1:11" ht="14.25" customHeight="1">
      <c r="A295" s="390" t="s">
        <v>441</v>
      </c>
      <c r="B295" s="391"/>
      <c r="C295" s="392"/>
      <c r="D295" s="392"/>
      <c r="E295" s="390"/>
      <c r="F295" s="390"/>
      <c r="G295" s="393"/>
      <c r="H295" s="390"/>
      <c r="I295" s="390"/>
      <c r="J295" s="390"/>
      <c r="K295" s="390"/>
    </row>
    <row r="296" spans="1:11" ht="14.25" customHeight="1">
      <c r="A296" s="404" t="s">
        <v>442</v>
      </c>
      <c r="B296" s="394" t="s">
        <v>443</v>
      </c>
      <c r="C296" s="395" t="s">
        <v>68</v>
      </c>
      <c r="D296" s="395"/>
      <c r="E296" s="452"/>
      <c r="F296" s="452"/>
      <c r="G296" s="397"/>
      <c r="H296" s="452"/>
      <c r="I296" s="452"/>
      <c r="J296" s="452"/>
      <c r="K296" s="452"/>
    </row>
    <row r="297" spans="1:11" ht="14.25" customHeight="1">
      <c r="A297" s="487" t="s">
        <v>197</v>
      </c>
      <c r="B297" s="394"/>
      <c r="C297" s="395"/>
      <c r="D297" s="395"/>
      <c r="E297" s="452"/>
      <c r="F297" s="452"/>
      <c r="G297" s="397"/>
      <c r="H297" s="452"/>
      <c r="I297" s="452"/>
      <c r="J297" s="452"/>
      <c r="K297" s="452"/>
    </row>
    <row r="298" spans="1:11" ht="14.25" customHeight="1">
      <c r="A298" s="488" t="s">
        <v>444</v>
      </c>
      <c r="B298" s="394"/>
      <c r="C298" s="395"/>
      <c r="D298" s="395"/>
      <c r="E298" s="452"/>
      <c r="F298" s="452"/>
      <c r="G298" s="397"/>
      <c r="H298" s="452"/>
      <c r="I298" s="452"/>
      <c r="J298" s="452"/>
      <c r="K298" s="452"/>
    </row>
    <row r="299" spans="1:11" ht="14.25" customHeight="1">
      <c r="A299" s="488" t="s">
        <v>199</v>
      </c>
      <c r="B299" s="394"/>
      <c r="C299" s="395"/>
      <c r="D299" s="395"/>
      <c r="E299" s="452"/>
      <c r="F299" s="452"/>
      <c r="G299" s="397"/>
      <c r="H299" s="452"/>
      <c r="I299" s="452"/>
      <c r="J299" s="452"/>
      <c r="K299" s="452"/>
    </row>
    <row r="300" spans="1:11" ht="14.25" customHeight="1">
      <c r="A300" s="488" t="s">
        <v>200</v>
      </c>
      <c r="B300" s="394"/>
      <c r="C300" s="395"/>
      <c r="D300" s="395"/>
      <c r="E300" s="452"/>
      <c r="F300" s="452"/>
      <c r="G300" s="397"/>
      <c r="H300" s="452"/>
      <c r="I300" s="452"/>
      <c r="J300" s="452"/>
      <c r="K300" s="452"/>
    </row>
    <row r="301" spans="1:11" ht="14.25" customHeight="1">
      <c r="A301" s="487" t="s">
        <v>201</v>
      </c>
      <c r="B301" s="394"/>
      <c r="C301" s="395"/>
      <c r="D301" s="395"/>
      <c r="E301" s="452"/>
      <c r="F301" s="452"/>
      <c r="G301" s="397"/>
      <c r="H301" s="452"/>
      <c r="I301" s="452"/>
      <c r="J301" s="452"/>
      <c r="K301" s="452"/>
    </row>
    <row r="302" spans="1:11" ht="14.25" customHeight="1">
      <c r="A302" s="487" t="s">
        <v>202</v>
      </c>
      <c r="B302" s="394"/>
      <c r="C302" s="395"/>
      <c r="D302" s="395"/>
      <c r="E302" s="452"/>
      <c r="F302" s="452"/>
      <c r="G302" s="397"/>
      <c r="H302" s="452"/>
      <c r="I302" s="452"/>
      <c r="J302" s="452"/>
      <c r="K302" s="452"/>
    </row>
    <row r="303" spans="1:11" ht="14.25" customHeight="1">
      <c r="A303" s="489" t="s">
        <v>203</v>
      </c>
      <c r="B303" s="394"/>
      <c r="C303" s="395"/>
      <c r="D303" s="395"/>
      <c r="E303" s="452"/>
      <c r="F303" s="452"/>
      <c r="G303" s="397"/>
      <c r="H303" s="452"/>
      <c r="I303" s="452"/>
      <c r="J303" s="452"/>
      <c r="K303" s="452"/>
    </row>
    <row r="304" spans="1:11" ht="14.25" customHeight="1">
      <c r="A304" s="487" t="s">
        <v>204</v>
      </c>
      <c r="B304" s="394"/>
      <c r="C304" s="395"/>
      <c r="D304" s="395"/>
      <c r="E304" s="452"/>
      <c r="F304" s="452"/>
      <c r="G304" s="397"/>
      <c r="H304" s="452"/>
      <c r="I304" s="452"/>
      <c r="J304" s="452"/>
      <c r="K304" s="452"/>
    </row>
    <row r="305" spans="1:11" ht="14.25" customHeight="1">
      <c r="A305" s="487" t="s">
        <v>205</v>
      </c>
      <c r="B305" s="394"/>
      <c r="C305" s="395"/>
      <c r="D305" s="395"/>
      <c r="E305" s="452"/>
      <c r="F305" s="452"/>
      <c r="G305" s="397"/>
      <c r="H305" s="452"/>
      <c r="I305" s="452"/>
      <c r="J305" s="452"/>
      <c r="K305" s="452"/>
    </row>
    <row r="306" spans="1:11" ht="14.25" customHeight="1">
      <c r="A306" s="490" t="s">
        <v>206</v>
      </c>
      <c r="B306" s="394"/>
      <c r="C306" s="395"/>
      <c r="D306" s="395"/>
      <c r="E306" s="452"/>
      <c r="F306" s="452"/>
      <c r="G306" s="397"/>
      <c r="H306" s="452"/>
      <c r="I306" s="452"/>
      <c r="J306" s="452"/>
      <c r="K306" s="452"/>
    </row>
    <row r="307" spans="1:11" ht="14.25" customHeight="1">
      <c r="A307" s="487" t="s">
        <v>207</v>
      </c>
      <c r="B307" s="394"/>
      <c r="C307" s="395"/>
      <c r="D307" s="395"/>
      <c r="E307" s="452"/>
      <c r="F307" s="452"/>
      <c r="G307" s="397"/>
      <c r="H307" s="452"/>
      <c r="I307" s="452"/>
      <c r="J307" s="452"/>
      <c r="K307" s="452"/>
    </row>
    <row r="308" spans="1:11" ht="14.25" customHeight="1">
      <c r="A308" s="487" t="s">
        <v>208</v>
      </c>
      <c r="B308" s="394"/>
      <c r="C308" s="395"/>
      <c r="D308" s="395"/>
      <c r="E308" s="452"/>
      <c r="F308" s="452"/>
      <c r="G308" s="397"/>
      <c r="H308" s="452"/>
      <c r="I308" s="452"/>
      <c r="J308" s="452"/>
      <c r="K308" s="452"/>
    </row>
    <row r="309" spans="1:11" ht="14.25" customHeight="1">
      <c r="A309" s="487" t="s">
        <v>209</v>
      </c>
      <c r="B309" s="394"/>
      <c r="C309" s="395"/>
      <c r="D309" s="395"/>
      <c r="E309" s="452"/>
      <c r="F309" s="452"/>
      <c r="G309" s="397"/>
      <c r="H309" s="452"/>
      <c r="I309" s="452"/>
      <c r="J309" s="452"/>
      <c r="K309" s="452"/>
    </row>
    <row r="310" spans="1:11" ht="14.25" customHeight="1">
      <c r="A310" s="490" t="s">
        <v>210</v>
      </c>
      <c r="B310" s="394"/>
      <c r="C310" s="395"/>
      <c r="D310" s="395"/>
      <c r="E310" s="452"/>
      <c r="F310" s="452"/>
      <c r="G310" s="397"/>
      <c r="H310" s="452"/>
      <c r="I310" s="452"/>
      <c r="J310" s="452"/>
      <c r="K310" s="452"/>
    </row>
    <row r="311" spans="1:11" ht="14.25" customHeight="1">
      <c r="A311" s="487" t="s">
        <v>211</v>
      </c>
      <c r="B311" s="394"/>
      <c r="C311" s="395"/>
      <c r="D311" s="395"/>
      <c r="E311" s="452"/>
      <c r="F311" s="452"/>
      <c r="G311" s="397"/>
      <c r="H311" s="452"/>
      <c r="I311" s="452"/>
      <c r="J311" s="452"/>
      <c r="K311" s="452"/>
    </row>
    <row r="312" spans="1:11" ht="14.25" customHeight="1">
      <c r="A312" s="489" t="s">
        <v>212</v>
      </c>
      <c r="B312" s="394"/>
      <c r="C312" s="395"/>
      <c r="D312" s="395"/>
      <c r="E312" s="452"/>
      <c r="F312" s="452"/>
      <c r="G312" s="397"/>
      <c r="H312" s="452"/>
      <c r="I312" s="452"/>
      <c r="J312" s="452"/>
      <c r="K312" s="452"/>
    </row>
    <row r="313" spans="1:11" ht="14.25" customHeight="1">
      <c r="A313" s="491" t="s">
        <v>213</v>
      </c>
      <c r="B313" s="394"/>
      <c r="C313" s="395"/>
      <c r="D313" s="395"/>
      <c r="E313" s="452"/>
      <c r="F313" s="452"/>
      <c r="G313" s="397"/>
      <c r="H313" s="452"/>
      <c r="I313" s="452"/>
      <c r="J313" s="452"/>
      <c r="K313" s="452"/>
    </row>
    <row r="314" spans="1:11" ht="14.25" customHeight="1">
      <c r="A314" s="491" t="s">
        <v>214</v>
      </c>
      <c r="B314" s="394"/>
      <c r="C314" s="395"/>
      <c r="D314" s="395"/>
      <c r="E314" s="452"/>
      <c r="F314" s="452"/>
      <c r="G314" s="397"/>
      <c r="H314" s="452"/>
      <c r="I314" s="452"/>
      <c r="J314" s="452"/>
      <c r="K314" s="452"/>
    </row>
    <row r="315" spans="1:11" ht="14.25" customHeight="1">
      <c r="A315" s="404" t="s">
        <v>445</v>
      </c>
      <c r="B315" s="394" t="s">
        <v>443</v>
      </c>
      <c r="C315" s="395" t="s">
        <v>68</v>
      </c>
      <c r="D315" s="395"/>
      <c r="E315" s="452"/>
      <c r="F315" s="452"/>
      <c r="G315" s="411"/>
      <c r="H315" s="452"/>
      <c r="I315" s="452"/>
      <c r="J315" s="452"/>
      <c r="K315" s="452"/>
    </row>
    <row r="316" spans="1:11" ht="14.25" customHeight="1">
      <c r="A316" s="487" t="s">
        <v>197</v>
      </c>
      <c r="B316" s="394"/>
      <c r="C316" s="395"/>
      <c r="D316" s="395"/>
      <c r="E316" s="452"/>
      <c r="F316" s="452"/>
      <c r="G316" s="397"/>
      <c r="H316" s="452"/>
      <c r="I316" s="452"/>
      <c r="J316" s="452"/>
      <c r="K316" s="452"/>
    </row>
    <row r="317" spans="1:11" ht="14.25" customHeight="1">
      <c r="A317" s="488" t="s">
        <v>444</v>
      </c>
      <c r="B317" s="394"/>
      <c r="C317" s="395"/>
      <c r="D317" s="395"/>
      <c r="E317" s="452"/>
      <c r="F317" s="452"/>
      <c r="G317" s="397"/>
      <c r="H317" s="452"/>
      <c r="I317" s="452"/>
      <c r="J317" s="452"/>
      <c r="K317" s="452"/>
    </row>
    <row r="318" spans="1:11" ht="14.25" customHeight="1">
      <c r="A318" s="488" t="s">
        <v>199</v>
      </c>
      <c r="B318" s="394"/>
      <c r="C318" s="395"/>
      <c r="D318" s="395"/>
      <c r="E318" s="452"/>
      <c r="F318" s="452"/>
      <c r="G318" s="397"/>
      <c r="H318" s="452"/>
      <c r="I318" s="452"/>
      <c r="J318" s="452"/>
      <c r="K318" s="452"/>
    </row>
    <row r="319" spans="1:11" ht="14.25" customHeight="1">
      <c r="A319" s="488" t="s">
        <v>200</v>
      </c>
      <c r="B319" s="394"/>
      <c r="C319" s="395"/>
      <c r="D319" s="395"/>
      <c r="E319" s="452"/>
      <c r="F319" s="452"/>
      <c r="G319" s="397"/>
      <c r="H319" s="452"/>
      <c r="I319" s="452"/>
      <c r="J319" s="452"/>
      <c r="K319" s="452"/>
    </row>
    <row r="320" spans="1:11" ht="14.25" customHeight="1">
      <c r="A320" s="487" t="s">
        <v>201</v>
      </c>
      <c r="B320" s="394"/>
      <c r="C320" s="395"/>
      <c r="D320" s="395"/>
      <c r="E320" s="452"/>
      <c r="F320" s="452"/>
      <c r="G320" s="397"/>
      <c r="H320" s="452"/>
      <c r="I320" s="452"/>
      <c r="J320" s="452"/>
      <c r="K320" s="452"/>
    </row>
    <row r="321" spans="1:11" ht="14.25" customHeight="1">
      <c r="A321" s="487" t="s">
        <v>202</v>
      </c>
      <c r="B321" s="394"/>
      <c r="C321" s="395"/>
      <c r="D321" s="395"/>
      <c r="E321" s="452"/>
      <c r="F321" s="452"/>
      <c r="G321" s="397"/>
      <c r="H321" s="452"/>
      <c r="I321" s="452"/>
      <c r="J321" s="452"/>
      <c r="K321" s="452"/>
    </row>
    <row r="322" spans="1:11" ht="14.25" customHeight="1">
      <c r="A322" s="489" t="s">
        <v>203</v>
      </c>
      <c r="B322" s="394"/>
      <c r="C322" s="395"/>
      <c r="D322" s="395"/>
      <c r="E322" s="452"/>
      <c r="F322" s="452"/>
      <c r="G322" s="397"/>
      <c r="H322" s="452"/>
      <c r="I322" s="452"/>
      <c r="J322" s="452"/>
      <c r="K322" s="452"/>
    </row>
    <row r="323" spans="1:11" ht="14.25" customHeight="1">
      <c r="A323" s="487" t="s">
        <v>204</v>
      </c>
      <c r="B323" s="394"/>
      <c r="C323" s="395"/>
      <c r="D323" s="395"/>
      <c r="E323" s="452"/>
      <c r="F323" s="452"/>
      <c r="G323" s="397"/>
      <c r="H323" s="452"/>
      <c r="I323" s="452"/>
      <c r="J323" s="452"/>
      <c r="K323" s="452"/>
    </row>
    <row r="324" spans="1:11" ht="14.25" customHeight="1">
      <c r="A324" s="487" t="s">
        <v>205</v>
      </c>
      <c r="B324" s="394"/>
      <c r="C324" s="395"/>
      <c r="D324" s="395"/>
      <c r="E324" s="452"/>
      <c r="F324" s="452"/>
      <c r="G324" s="397"/>
      <c r="H324" s="452"/>
      <c r="I324" s="452"/>
      <c r="J324" s="452"/>
      <c r="K324" s="452"/>
    </row>
    <row r="325" spans="1:11" ht="14.25" customHeight="1">
      <c r="A325" s="490" t="s">
        <v>206</v>
      </c>
      <c r="B325" s="394"/>
      <c r="C325" s="395"/>
      <c r="D325" s="395"/>
      <c r="E325" s="452"/>
      <c r="F325" s="452"/>
      <c r="G325" s="397"/>
      <c r="H325" s="452"/>
      <c r="I325" s="452"/>
      <c r="J325" s="452"/>
      <c r="K325" s="452"/>
    </row>
    <row r="326" spans="1:11" ht="14.25" customHeight="1">
      <c r="A326" s="487" t="s">
        <v>207</v>
      </c>
      <c r="B326" s="394"/>
      <c r="C326" s="395"/>
      <c r="D326" s="395"/>
      <c r="E326" s="452"/>
      <c r="F326" s="452"/>
      <c r="G326" s="397"/>
      <c r="H326" s="452"/>
      <c r="I326" s="452"/>
      <c r="J326" s="452"/>
      <c r="K326" s="452"/>
    </row>
    <row r="327" spans="1:11" ht="14.25" customHeight="1">
      <c r="A327" s="487" t="s">
        <v>208</v>
      </c>
      <c r="B327" s="394"/>
      <c r="C327" s="395"/>
      <c r="D327" s="395"/>
      <c r="E327" s="452"/>
      <c r="F327" s="452"/>
      <c r="G327" s="397"/>
      <c r="H327" s="452"/>
      <c r="I327" s="452"/>
      <c r="J327" s="452"/>
      <c r="K327" s="452"/>
    </row>
    <row r="328" spans="1:11" ht="14.25" customHeight="1">
      <c r="A328" s="487" t="s">
        <v>209</v>
      </c>
      <c r="B328" s="394"/>
      <c r="C328" s="395"/>
      <c r="D328" s="395"/>
      <c r="E328" s="452"/>
      <c r="F328" s="452"/>
      <c r="G328" s="397"/>
      <c r="H328" s="452"/>
      <c r="I328" s="452"/>
      <c r="J328" s="452"/>
      <c r="K328" s="452"/>
    </row>
    <row r="329" spans="1:11" ht="14.25" customHeight="1">
      <c r="A329" s="490" t="s">
        <v>210</v>
      </c>
      <c r="B329" s="394"/>
      <c r="C329" s="395"/>
      <c r="D329" s="395"/>
      <c r="E329" s="452"/>
      <c r="F329" s="452"/>
      <c r="G329" s="397"/>
      <c r="H329" s="452"/>
      <c r="I329" s="452"/>
      <c r="J329" s="452"/>
      <c r="K329" s="452"/>
    </row>
    <row r="330" spans="1:11" ht="14.25" customHeight="1">
      <c r="A330" s="487" t="s">
        <v>211</v>
      </c>
      <c r="B330" s="394"/>
      <c r="C330" s="395"/>
      <c r="D330" s="395"/>
      <c r="E330" s="452"/>
      <c r="F330" s="452"/>
      <c r="G330" s="397"/>
      <c r="H330" s="452"/>
      <c r="I330" s="452"/>
      <c r="J330" s="452"/>
      <c r="K330" s="452"/>
    </row>
    <row r="331" spans="1:11" ht="14.25" customHeight="1">
      <c r="A331" s="489" t="s">
        <v>212</v>
      </c>
      <c r="B331" s="394"/>
      <c r="C331" s="395"/>
      <c r="D331" s="395"/>
      <c r="E331" s="452"/>
      <c r="F331" s="452"/>
      <c r="G331" s="397"/>
      <c r="H331" s="452"/>
      <c r="I331" s="452"/>
      <c r="J331" s="452"/>
      <c r="K331" s="452"/>
    </row>
    <row r="332" spans="1:11" ht="14.25" customHeight="1">
      <c r="A332" s="491" t="s">
        <v>213</v>
      </c>
      <c r="B332" s="394"/>
      <c r="C332" s="395"/>
      <c r="D332" s="395"/>
      <c r="E332" s="452"/>
      <c r="F332" s="452"/>
      <c r="G332" s="397"/>
      <c r="H332" s="452"/>
      <c r="I332" s="452"/>
      <c r="J332" s="452"/>
      <c r="K332" s="452"/>
    </row>
    <row r="333" spans="1:11" ht="14.25" customHeight="1">
      <c r="A333" s="491" t="s">
        <v>214</v>
      </c>
      <c r="B333" s="394"/>
      <c r="C333" s="395"/>
      <c r="D333" s="395"/>
      <c r="E333" s="452"/>
      <c r="F333" s="452"/>
      <c r="G333" s="397"/>
      <c r="H333" s="452"/>
      <c r="I333" s="452"/>
      <c r="J333" s="452"/>
      <c r="K333" s="452"/>
    </row>
    <row r="334" spans="1:11" ht="14.25" customHeight="1">
      <c r="A334" s="402" t="s">
        <v>446</v>
      </c>
      <c r="B334" s="403"/>
      <c r="C334" s="392"/>
      <c r="D334" s="392"/>
      <c r="E334" s="402"/>
      <c r="F334" s="402"/>
      <c r="G334" s="393"/>
      <c r="H334" s="402"/>
      <c r="I334" s="402"/>
      <c r="J334" s="402"/>
      <c r="K334" s="402"/>
    </row>
    <row r="335" spans="1:11" s="413" customFormat="1" ht="14.25" customHeight="1">
      <c r="A335" s="492" t="s">
        <v>447</v>
      </c>
      <c r="B335" s="492" t="s">
        <v>448</v>
      </c>
      <c r="C335" s="409" t="s">
        <v>112</v>
      </c>
      <c r="D335" s="493"/>
      <c r="E335" s="493"/>
      <c r="F335" s="494">
        <v>681237.5199999999</v>
      </c>
      <c r="G335" s="493">
        <v>705780.8600000001</v>
      </c>
      <c r="H335" s="494">
        <v>2679765.6450672001</v>
      </c>
      <c r="I335" s="494"/>
      <c r="J335" s="494">
        <v>134.9420731550652</v>
      </c>
      <c r="K335" s="494">
        <v>134.13592350906887</v>
      </c>
    </row>
    <row r="336" spans="1:11" ht="14.25" customHeight="1">
      <c r="A336" s="495" t="s">
        <v>187</v>
      </c>
      <c r="B336" s="496"/>
      <c r="C336" s="395"/>
      <c r="D336" s="410"/>
      <c r="E336" s="410"/>
      <c r="F336" s="497"/>
      <c r="G336" s="410"/>
      <c r="H336" s="497"/>
      <c r="I336" s="497"/>
      <c r="J336" s="497"/>
      <c r="K336" s="497"/>
    </row>
    <row r="337" spans="1:11" ht="14.25" customHeight="1">
      <c r="A337" s="498" t="s">
        <v>449</v>
      </c>
      <c r="B337" s="496"/>
      <c r="C337" s="395"/>
      <c r="D337" s="410"/>
      <c r="E337" s="410"/>
      <c r="F337" s="497">
        <v>158090.47999999998</v>
      </c>
      <c r="G337" s="410">
        <v>144208.55000000002</v>
      </c>
      <c r="H337" s="497">
        <v>532910.12841240002</v>
      </c>
      <c r="I337" s="497"/>
      <c r="J337" s="497">
        <v>183.96035419114892</v>
      </c>
      <c r="K337" s="497">
        <v>177.03792235356218</v>
      </c>
    </row>
    <row r="338" spans="1:11" ht="14.25" customHeight="1">
      <c r="A338" s="499" t="s">
        <v>180</v>
      </c>
      <c r="B338" s="496"/>
      <c r="C338" s="395"/>
      <c r="D338" s="410"/>
      <c r="E338" s="410"/>
      <c r="F338" s="497">
        <v>157945.24</v>
      </c>
      <c r="G338" s="410">
        <v>144049.51</v>
      </c>
      <c r="H338" s="497">
        <v>532301.03557240008</v>
      </c>
      <c r="I338" s="497"/>
      <c r="J338" s="497">
        <v>184.65847452488742</v>
      </c>
      <c r="K338" s="497">
        <v>177.64728826050074</v>
      </c>
    </row>
    <row r="339" spans="1:11" ht="14.25" customHeight="1">
      <c r="A339" s="499" t="s">
        <v>181</v>
      </c>
      <c r="B339" s="496"/>
      <c r="C339" s="395"/>
      <c r="D339" s="410"/>
      <c r="E339" s="410"/>
      <c r="F339" s="497">
        <v>145.24</v>
      </c>
      <c r="G339" s="410">
        <v>159.04</v>
      </c>
      <c r="H339" s="497">
        <v>609.09284000000002</v>
      </c>
      <c r="I339" s="497"/>
      <c r="J339" s="497">
        <v>41.579934908375677</v>
      </c>
      <c r="K339" s="497">
        <v>44.284545386471301</v>
      </c>
    </row>
    <row r="340" spans="1:11" ht="14.25" customHeight="1">
      <c r="A340" s="498" t="s">
        <v>450</v>
      </c>
      <c r="B340" s="496"/>
      <c r="C340" s="395"/>
      <c r="D340" s="410"/>
      <c r="E340" s="410"/>
      <c r="F340" s="497">
        <v>465732.5</v>
      </c>
      <c r="G340" s="410">
        <v>501177.79000000004</v>
      </c>
      <c r="H340" s="497">
        <v>1911135.9101648</v>
      </c>
      <c r="I340" s="497"/>
      <c r="J340" s="497">
        <v>124.23035038552752</v>
      </c>
      <c r="K340" s="497">
        <v>124.80519862390173</v>
      </c>
    </row>
    <row r="341" spans="1:11" ht="14.25" customHeight="1">
      <c r="A341" s="499" t="s">
        <v>180</v>
      </c>
      <c r="B341" s="496"/>
      <c r="C341" s="395"/>
      <c r="D341" s="410"/>
      <c r="E341" s="410"/>
      <c r="F341" s="497">
        <v>310116.91000000003</v>
      </c>
      <c r="G341" s="410">
        <v>333962.26</v>
      </c>
      <c r="H341" s="497">
        <v>1310249.1982438001</v>
      </c>
      <c r="I341" s="497"/>
      <c r="J341" s="497">
        <v>119.76514773049882</v>
      </c>
      <c r="K341" s="497">
        <v>121.73169688271781</v>
      </c>
    </row>
    <row r="342" spans="1:11" ht="14.25" customHeight="1">
      <c r="A342" s="499" t="s">
        <v>181</v>
      </c>
      <c r="B342" s="496"/>
      <c r="C342" s="395"/>
      <c r="D342" s="410"/>
      <c r="E342" s="410"/>
      <c r="F342" s="497">
        <v>155615.59</v>
      </c>
      <c r="G342" s="410">
        <v>167215.53000000003</v>
      </c>
      <c r="H342" s="497">
        <v>600886.71192100004</v>
      </c>
      <c r="I342" s="497"/>
      <c r="J342" s="497">
        <v>134.22493387275327</v>
      </c>
      <c r="K342" s="497">
        <v>132.07657966949691</v>
      </c>
    </row>
    <row r="343" spans="1:11" ht="14.25" customHeight="1">
      <c r="A343" s="498" t="s">
        <v>451</v>
      </c>
      <c r="B343" s="496"/>
      <c r="C343" s="395"/>
      <c r="D343" s="410"/>
      <c r="E343" s="410"/>
      <c r="F343" s="497">
        <v>36864.46</v>
      </c>
      <c r="G343" s="410">
        <v>37728.99</v>
      </c>
      <c r="H343" s="497">
        <v>153929.37369799998</v>
      </c>
      <c r="I343" s="497"/>
      <c r="J343" s="497">
        <v>145.74994407473417</v>
      </c>
      <c r="K343" s="497">
        <v>146.17099027855511</v>
      </c>
    </row>
    <row r="344" spans="1:11" ht="14.25" customHeight="1">
      <c r="A344" s="498" t="s">
        <v>589</v>
      </c>
      <c r="B344" s="496"/>
      <c r="C344" s="395"/>
      <c r="D344" s="410"/>
      <c r="E344" s="410"/>
      <c r="F344" s="497">
        <v>20550.080000000002</v>
      </c>
      <c r="G344" s="410">
        <v>22665.53</v>
      </c>
      <c r="H344" s="497">
        <v>81790.232791999995</v>
      </c>
      <c r="I344" s="497"/>
      <c r="J344" s="497">
        <v>147.9314678251595</v>
      </c>
      <c r="K344" s="497">
        <v>135.90685193891136</v>
      </c>
    </row>
    <row r="345" spans="1:11" ht="16.5" customHeight="1">
      <c r="A345" s="498" t="s">
        <v>452</v>
      </c>
      <c r="B345" s="492" t="s">
        <v>453</v>
      </c>
      <c r="C345" s="395"/>
      <c r="D345" s="410"/>
      <c r="E345" s="410"/>
      <c r="F345" s="497"/>
      <c r="G345" s="410"/>
      <c r="H345" s="497"/>
      <c r="I345" s="497"/>
      <c r="J345" s="497"/>
      <c r="K345" s="497"/>
    </row>
    <row r="346" spans="1:11" ht="14.25" customHeight="1">
      <c r="A346" s="500" t="s">
        <v>179</v>
      </c>
      <c r="B346" s="496"/>
      <c r="C346" s="395"/>
      <c r="D346" s="410"/>
      <c r="E346" s="410"/>
      <c r="F346" s="497">
        <v>4835.1458027063682</v>
      </c>
      <c r="G346" s="410">
        <v>4569.9939302177463</v>
      </c>
      <c r="H346" s="497">
        <v>16360.716236928964</v>
      </c>
      <c r="I346" s="497"/>
      <c r="J346" s="497">
        <v>194.06131970920077</v>
      </c>
      <c r="K346" s="497">
        <v>178.2638281813511</v>
      </c>
    </row>
    <row r="347" spans="1:11" ht="14.25" customHeight="1">
      <c r="A347" s="501" t="s">
        <v>180</v>
      </c>
      <c r="B347" s="496"/>
      <c r="C347" s="395"/>
      <c r="D347" s="410"/>
      <c r="E347" s="410"/>
      <c r="F347" s="497">
        <v>4821.2348203172223</v>
      </c>
      <c r="G347" s="410">
        <v>4556.050952569105</v>
      </c>
      <c r="H347" s="497">
        <v>16300.052102073798</v>
      </c>
      <c r="I347" s="497"/>
      <c r="J347" s="497">
        <v>197.53259663726746</v>
      </c>
      <c r="K347" s="497">
        <v>181.0415548561638</v>
      </c>
    </row>
    <row r="348" spans="1:11" ht="14.25" customHeight="1">
      <c r="A348" s="501" t="s">
        <v>181</v>
      </c>
      <c r="B348" s="496"/>
      <c r="C348" s="395"/>
      <c r="D348" s="410"/>
      <c r="E348" s="410"/>
      <c r="F348" s="497">
        <v>13.910982389145866</v>
      </c>
      <c r="G348" s="410">
        <v>13.942977648640902</v>
      </c>
      <c r="H348" s="497">
        <v>60.664134855163809</v>
      </c>
      <c r="I348" s="497"/>
      <c r="J348" s="497">
        <v>28.782791212235711</v>
      </c>
      <c r="K348" s="497">
        <v>34.799674253036919</v>
      </c>
    </row>
    <row r="349" spans="1:11" ht="14.25" customHeight="1">
      <c r="A349" s="500" t="s">
        <v>182</v>
      </c>
      <c r="B349" s="496"/>
      <c r="C349" s="395"/>
      <c r="D349" s="410"/>
      <c r="E349" s="410"/>
      <c r="F349" s="497">
        <v>205515.0421494015</v>
      </c>
      <c r="G349" s="410">
        <v>188886.52418336488</v>
      </c>
      <c r="H349" s="497">
        <v>703530.01677814242</v>
      </c>
      <c r="I349" s="497"/>
      <c r="J349" s="497">
        <v>180.85366259130805</v>
      </c>
      <c r="K349" s="497">
        <v>173.95795674067051</v>
      </c>
    </row>
    <row r="350" spans="1:11" ht="14.25" customHeight="1">
      <c r="A350" s="501" t="s">
        <v>180</v>
      </c>
      <c r="B350" s="496"/>
      <c r="C350" s="395"/>
      <c r="D350" s="410"/>
      <c r="E350" s="410"/>
      <c r="F350" s="497">
        <v>205503.29285286739</v>
      </c>
      <c r="G350" s="410">
        <v>188873.12763545671</v>
      </c>
      <c r="H350" s="497">
        <v>703479.1572940693</v>
      </c>
      <c r="I350" s="497"/>
      <c r="J350" s="497">
        <v>180.91802989768991</v>
      </c>
      <c r="K350" s="497">
        <v>174.01413569519639</v>
      </c>
    </row>
    <row r="351" spans="1:11" ht="14.25" customHeight="1">
      <c r="A351" s="501" t="s">
        <v>181</v>
      </c>
      <c r="B351" s="496"/>
      <c r="C351" s="395"/>
      <c r="D351" s="410"/>
      <c r="E351" s="410"/>
      <c r="F351" s="497">
        <v>11.749296534098828</v>
      </c>
      <c r="G351" s="410">
        <v>13.396547908179484</v>
      </c>
      <c r="H351" s="497">
        <v>50.859484073162136</v>
      </c>
      <c r="I351" s="497"/>
      <c r="J351" s="497">
        <v>30.061925156561646</v>
      </c>
      <c r="K351" s="497">
        <v>31.828471003795755</v>
      </c>
    </row>
    <row r="352" spans="1:11" ht="14.25" customHeight="1">
      <c r="A352" s="498" t="s">
        <v>454</v>
      </c>
      <c r="B352" s="492" t="s">
        <v>455</v>
      </c>
      <c r="C352" s="395"/>
      <c r="D352" s="410"/>
      <c r="E352" s="410"/>
      <c r="F352" s="497"/>
      <c r="G352" s="410"/>
      <c r="H352" s="497">
        <v>0</v>
      </c>
      <c r="I352" s="497"/>
      <c r="J352" s="497"/>
      <c r="K352" s="497"/>
    </row>
    <row r="353" spans="1:11" ht="14.25" customHeight="1">
      <c r="A353" s="500" t="s">
        <v>184</v>
      </c>
      <c r="B353" s="496"/>
      <c r="C353" s="395"/>
      <c r="D353" s="410"/>
      <c r="E353" s="410"/>
      <c r="F353" s="497">
        <v>3685.6244568578572</v>
      </c>
      <c r="G353" s="410">
        <v>3817.8688909044831</v>
      </c>
      <c r="H353" s="497">
        <v>15151.471992312403</v>
      </c>
      <c r="I353" s="497"/>
      <c r="J353" s="497">
        <v>108.67005581535311</v>
      </c>
      <c r="K353" s="497">
        <v>116.84201851788198</v>
      </c>
    </row>
    <row r="354" spans="1:11" ht="14.25" customHeight="1">
      <c r="A354" s="501" t="s">
        <v>180</v>
      </c>
      <c r="B354" s="496"/>
      <c r="C354" s="395"/>
      <c r="D354" s="410"/>
      <c r="E354" s="410"/>
      <c r="F354" s="497">
        <v>925.956320651429</v>
      </c>
      <c r="G354" s="410">
        <v>1043.4115721328392</v>
      </c>
      <c r="H354" s="497">
        <v>3739.5209835780752</v>
      </c>
      <c r="I354" s="497"/>
      <c r="J354" s="497">
        <v>151.11995428198665</v>
      </c>
      <c r="K354" s="497">
        <v>145.54098628579811</v>
      </c>
    </row>
    <row r="355" spans="1:11" ht="14.25" customHeight="1">
      <c r="A355" s="501" t="s">
        <v>181</v>
      </c>
      <c r="B355" s="496"/>
      <c r="C355" s="395"/>
      <c r="D355" s="410"/>
      <c r="E355" s="410"/>
      <c r="F355" s="497">
        <v>2759.6681362064282</v>
      </c>
      <c r="G355" s="410">
        <v>2774.4573187716442</v>
      </c>
      <c r="H355" s="497">
        <v>11411.951008734326</v>
      </c>
      <c r="I355" s="497"/>
      <c r="J355" s="497">
        <v>98.28692790933404</v>
      </c>
      <c r="K355" s="497">
        <v>109.75043397127681</v>
      </c>
    </row>
    <row r="356" spans="1:11" ht="14.25" customHeight="1">
      <c r="A356" s="500" t="s">
        <v>185</v>
      </c>
      <c r="B356" s="496"/>
      <c r="C356" s="395"/>
      <c r="D356" s="410"/>
      <c r="E356" s="410"/>
      <c r="F356" s="497">
        <v>424445.83873552521</v>
      </c>
      <c r="G356" s="410">
        <v>479036.8966464526</v>
      </c>
      <c r="H356" s="497">
        <v>1668052.5533495168</v>
      </c>
      <c r="I356" s="497"/>
      <c r="J356" s="497">
        <v>155.13769311723607</v>
      </c>
      <c r="K356" s="497">
        <v>145.32124287552384</v>
      </c>
    </row>
    <row r="357" spans="1:11" ht="14.25" customHeight="1">
      <c r="A357" s="501" t="s">
        <v>180</v>
      </c>
      <c r="B357" s="496"/>
      <c r="C357" s="395"/>
      <c r="D357" s="410"/>
      <c r="E357" s="410"/>
      <c r="F357" s="497">
        <v>117116.22545343271</v>
      </c>
      <c r="G357" s="410">
        <v>118631.93464446129</v>
      </c>
      <c r="H357" s="497">
        <v>507051.16696858336</v>
      </c>
      <c r="I357" s="497"/>
      <c r="J357" s="497">
        <v>96.793750163451577</v>
      </c>
      <c r="K357" s="497">
        <v>109.90915878289647</v>
      </c>
    </row>
    <row r="358" spans="1:11" ht="14.25" customHeight="1">
      <c r="A358" s="501" t="s">
        <v>181</v>
      </c>
      <c r="B358" s="496"/>
      <c r="C358" s="395"/>
      <c r="D358" s="410"/>
      <c r="E358" s="410"/>
      <c r="F358" s="497">
        <v>307329.6132820925</v>
      </c>
      <c r="G358" s="410">
        <v>360404.96200199128</v>
      </c>
      <c r="H358" s="497">
        <v>1161001.3863809332</v>
      </c>
      <c r="I358" s="497"/>
      <c r="J358" s="497">
        <v>193.53699230639174</v>
      </c>
      <c r="K358" s="497">
        <v>169.11855522982805</v>
      </c>
    </row>
    <row r="359" spans="1:11" ht="14.25" customHeight="1">
      <c r="A359" s="390" t="s">
        <v>456</v>
      </c>
      <c r="B359" s="391"/>
      <c r="C359" s="392"/>
      <c r="D359" s="392"/>
      <c r="E359" s="390"/>
      <c r="F359" s="390"/>
      <c r="G359" s="393"/>
      <c r="H359" s="390"/>
      <c r="I359" s="390"/>
      <c r="J359" s="390"/>
      <c r="K359" s="390"/>
    </row>
    <row r="360" spans="1:11" ht="14.25" customHeight="1">
      <c r="A360" s="407" t="s">
        <v>457</v>
      </c>
      <c r="B360" s="407" t="s">
        <v>458</v>
      </c>
      <c r="C360" s="395" t="s">
        <v>459</v>
      </c>
      <c r="D360" s="466"/>
      <c r="E360" s="485"/>
      <c r="F360" s="485"/>
      <c r="G360" s="502"/>
      <c r="H360" s="485"/>
      <c r="I360" s="485"/>
      <c r="J360" s="485"/>
      <c r="K360" s="485"/>
    </row>
    <row r="361" spans="1:11" ht="14.25" customHeight="1">
      <c r="A361" s="418" t="s">
        <v>460</v>
      </c>
      <c r="B361" s="418"/>
      <c r="C361" s="395" t="s">
        <v>45</v>
      </c>
      <c r="D361" s="466"/>
      <c r="E361" s="485"/>
      <c r="F361" s="485"/>
      <c r="G361" s="502"/>
      <c r="H361" s="485"/>
      <c r="I361" s="485"/>
      <c r="J361" s="485"/>
      <c r="K361" s="485"/>
    </row>
    <row r="362" spans="1:11" ht="14.25" customHeight="1">
      <c r="A362" s="394" t="s">
        <v>461</v>
      </c>
      <c r="B362" s="394"/>
      <c r="C362" s="395" t="s">
        <v>45</v>
      </c>
      <c r="D362" s="466"/>
      <c r="E362" s="485"/>
      <c r="F362" s="485"/>
      <c r="G362" s="502"/>
      <c r="H362" s="485"/>
      <c r="I362" s="485"/>
      <c r="J362" s="485"/>
      <c r="K362" s="485"/>
    </row>
    <row r="363" spans="1:11" ht="14.25" customHeight="1">
      <c r="A363" s="394" t="s">
        <v>462</v>
      </c>
      <c r="B363" s="394" t="s">
        <v>463</v>
      </c>
      <c r="C363" s="395" t="s">
        <v>459</v>
      </c>
      <c r="D363" s="466"/>
      <c r="E363" s="485"/>
      <c r="F363" s="485"/>
      <c r="G363" s="502"/>
      <c r="H363" s="485"/>
      <c r="I363" s="485"/>
      <c r="J363" s="485"/>
      <c r="K363" s="485"/>
    </row>
    <row r="364" spans="1:11" ht="14.25" customHeight="1">
      <c r="A364" s="429" t="s">
        <v>464</v>
      </c>
      <c r="B364" s="430"/>
      <c r="C364" s="431"/>
      <c r="D364" s="431"/>
      <c r="E364" s="429"/>
      <c r="F364" s="429"/>
      <c r="G364" s="503"/>
      <c r="H364" s="429"/>
      <c r="I364" s="429"/>
      <c r="J364" s="429"/>
      <c r="K364" s="429"/>
    </row>
    <row r="365" spans="1:11" ht="14.25" customHeight="1">
      <c r="A365" s="404" t="s">
        <v>465</v>
      </c>
      <c r="B365" s="394" t="s">
        <v>466</v>
      </c>
      <c r="C365" s="395"/>
      <c r="D365" s="395"/>
      <c r="E365" s="504"/>
      <c r="F365" s="504"/>
      <c r="G365" s="397"/>
      <c r="H365" s="504"/>
      <c r="I365" s="504"/>
      <c r="J365" s="504"/>
      <c r="K365" s="504"/>
    </row>
    <row r="366" spans="1:11" ht="14.25" customHeight="1">
      <c r="A366" s="394" t="s">
        <v>467</v>
      </c>
      <c r="B366" s="394"/>
      <c r="C366" s="395" t="s">
        <v>312</v>
      </c>
      <c r="D366" s="505"/>
      <c r="E366" s="505"/>
      <c r="F366" s="406"/>
      <c r="G366" s="397"/>
      <c r="H366" s="504"/>
      <c r="I366" s="504"/>
      <c r="J366" s="504"/>
      <c r="K366" s="504"/>
    </row>
    <row r="367" spans="1:11" ht="14.25" customHeight="1">
      <c r="A367" s="394" t="s">
        <v>468</v>
      </c>
      <c r="B367" s="394"/>
      <c r="C367" s="395" t="s">
        <v>315</v>
      </c>
      <c r="D367" s="505"/>
      <c r="E367" s="505"/>
      <c r="F367" s="406"/>
      <c r="G367" s="397"/>
      <c r="H367" s="406"/>
      <c r="I367" s="406"/>
      <c r="J367" s="406"/>
      <c r="K367" s="406"/>
    </row>
    <row r="368" spans="1:11" ht="14.25" customHeight="1">
      <c r="A368" s="394" t="s">
        <v>469</v>
      </c>
      <c r="B368" s="394"/>
      <c r="C368" s="395" t="s">
        <v>45</v>
      </c>
      <c r="D368" s="505"/>
      <c r="E368" s="505"/>
      <c r="F368" s="406"/>
      <c r="G368" s="397"/>
      <c r="H368" s="406"/>
      <c r="I368" s="406"/>
      <c r="J368" s="406"/>
      <c r="K368" s="406"/>
    </row>
    <row r="369" spans="1:11" ht="14.25" customHeight="1">
      <c r="A369" s="404" t="s">
        <v>470</v>
      </c>
      <c r="B369" s="394" t="s">
        <v>471</v>
      </c>
      <c r="C369" s="395"/>
      <c r="D369" s="505"/>
      <c r="E369" s="505"/>
      <c r="F369" s="406"/>
      <c r="G369" s="397"/>
      <c r="H369" s="406"/>
      <c r="I369" s="406"/>
      <c r="J369" s="406"/>
      <c r="K369" s="406"/>
    </row>
    <row r="370" spans="1:11" ht="14.25" customHeight="1">
      <c r="A370" s="394" t="s">
        <v>467</v>
      </c>
      <c r="B370" s="415"/>
      <c r="C370" s="395" t="s">
        <v>312</v>
      </c>
      <c r="D370" s="505"/>
      <c r="E370" s="505"/>
      <c r="F370" s="415"/>
      <c r="G370" s="397"/>
      <c r="H370" s="415"/>
      <c r="I370" s="415"/>
      <c r="J370" s="415"/>
      <c r="K370" s="415"/>
    </row>
    <row r="371" spans="1:11" ht="14.25" customHeight="1">
      <c r="A371" s="394" t="s">
        <v>468</v>
      </c>
      <c r="B371" s="394"/>
      <c r="C371" s="395" t="s">
        <v>315</v>
      </c>
      <c r="D371" s="505"/>
      <c r="E371" s="505"/>
      <c r="F371" s="506"/>
      <c r="G371" s="397"/>
      <c r="H371" s="506"/>
      <c r="I371" s="506"/>
      <c r="J371" s="506"/>
      <c r="K371" s="506"/>
    </row>
    <row r="372" spans="1:11" ht="14.25" customHeight="1">
      <c r="A372" s="394" t="s">
        <v>469</v>
      </c>
      <c r="B372" s="507"/>
      <c r="C372" s="395" t="s">
        <v>45</v>
      </c>
      <c r="D372" s="505"/>
      <c r="E372" s="505"/>
      <c r="F372" s="387"/>
      <c r="G372" s="397"/>
      <c r="H372" s="387"/>
      <c r="I372" s="387"/>
      <c r="J372" s="387"/>
      <c r="K372" s="387"/>
    </row>
    <row r="373" spans="1:11" ht="14.25" customHeight="1">
      <c r="A373" s="399" t="s">
        <v>319</v>
      </c>
      <c r="B373" s="507"/>
      <c r="C373" s="395"/>
      <c r="D373" s="505"/>
      <c r="E373" s="505"/>
      <c r="F373" s="387"/>
      <c r="G373" s="389"/>
      <c r="H373" s="508"/>
      <c r="I373" s="508"/>
      <c r="J373" s="508"/>
      <c r="K373" s="508"/>
    </row>
    <row r="374" spans="1:11" ht="14.25" customHeight="1">
      <c r="A374" s="509" t="s">
        <v>472</v>
      </c>
      <c r="B374" s="509" t="s">
        <v>473</v>
      </c>
      <c r="C374" s="388" t="s">
        <v>312</v>
      </c>
      <c r="D374" s="388"/>
      <c r="E374" s="508"/>
      <c r="F374" s="508"/>
      <c r="G374" s="389"/>
      <c r="H374" s="508">
        <v>0</v>
      </c>
      <c r="I374" s="508"/>
      <c r="J374" s="508"/>
      <c r="K374" s="508"/>
    </row>
    <row r="375" spans="1:11">
      <c r="A375" s="387" t="s">
        <v>474</v>
      </c>
      <c r="B375" s="387"/>
      <c r="C375" s="395" t="s">
        <v>45</v>
      </c>
      <c r="D375" s="388"/>
      <c r="E375" s="508"/>
      <c r="F375" s="508"/>
      <c r="G375" s="389"/>
      <c r="H375" s="508"/>
      <c r="I375" s="508"/>
      <c r="J375" s="508"/>
      <c r="K375" s="508"/>
    </row>
    <row r="376" spans="1:11">
      <c r="A376" s="517" t="s">
        <v>322</v>
      </c>
      <c r="B376" s="387"/>
      <c r="C376" s="388"/>
      <c r="D376" s="388"/>
      <c r="E376" s="508"/>
      <c r="F376" s="508"/>
      <c r="G376" s="389"/>
      <c r="H376" s="508"/>
      <c r="I376" s="508"/>
      <c r="J376" s="508"/>
      <c r="K376" s="508"/>
    </row>
    <row r="377" spans="1:11">
      <c r="A377" s="517" t="s">
        <v>323</v>
      </c>
      <c r="B377" s="387"/>
      <c r="C377" s="388"/>
      <c r="D377" s="388"/>
      <c r="E377" s="508"/>
      <c r="F377" s="508"/>
      <c r="G377" s="389"/>
      <c r="H377" s="508"/>
      <c r="I377" s="508"/>
      <c r="J377" s="508"/>
      <c r="K377" s="508"/>
    </row>
    <row r="378" spans="1:11">
      <c r="A378" s="518" t="s">
        <v>324</v>
      </c>
      <c r="B378" s="510"/>
      <c r="C378" s="511"/>
      <c r="D378" s="511"/>
      <c r="E378" s="512"/>
      <c r="F378" s="512"/>
      <c r="G378" s="513"/>
      <c r="H378" s="512"/>
      <c r="I378" s="512"/>
      <c r="J378" s="512"/>
      <c r="K378" s="512"/>
    </row>
  </sheetData>
  <autoFilter ref="A5:AP5" xr:uid="{DAACE71D-F633-429E-B75F-01F7BE014ED5}"/>
  <mergeCells count="9">
    <mergeCell ref="L3:L4"/>
    <mergeCell ref="I3:I4"/>
    <mergeCell ref="A1:K1"/>
    <mergeCell ref="A3:A4"/>
    <mergeCell ref="B3:B4"/>
    <mergeCell ref="C3:C4"/>
    <mergeCell ref="D3:E3"/>
    <mergeCell ref="F3:H3"/>
    <mergeCell ref="J3:K3"/>
  </mergeCells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F3E7-B26B-43DB-AD18-BF2168D8DD0E}">
  <sheetPr>
    <pageSetUpPr fitToPage="1"/>
  </sheetPr>
  <dimension ref="A1:J38"/>
  <sheetViews>
    <sheetView workbookViewId="0">
      <selection activeCell="E16" sqref="E16"/>
    </sheetView>
  </sheetViews>
  <sheetFormatPr defaultColWidth="8" defaultRowHeight="12.75"/>
  <cols>
    <col min="1" max="1" width="35.21875" style="306" customWidth="1"/>
    <col min="2" max="2" width="13.109375" style="306" customWidth="1"/>
    <col min="3" max="3" width="13.6640625" style="306" customWidth="1"/>
    <col min="4" max="4" width="17.77734375" style="306" customWidth="1"/>
    <col min="5" max="5" width="8" style="306"/>
    <col min="6" max="6" width="9.77734375" style="306" bestFit="1" customWidth="1"/>
    <col min="7" max="16384" width="8" style="306"/>
  </cols>
  <sheetData>
    <row r="1" spans="1:10" s="225" customFormat="1" ht="31.5" customHeight="1">
      <c r="A1" s="727" t="s">
        <v>545</v>
      </c>
      <c r="B1" s="727"/>
      <c r="C1" s="727"/>
      <c r="D1" s="727"/>
    </row>
    <row r="3" spans="1:10" ht="21" customHeight="1">
      <c r="A3" s="304"/>
      <c r="B3" s="304"/>
      <c r="C3" s="304"/>
      <c r="D3" s="305" t="s">
        <v>122</v>
      </c>
    </row>
    <row r="4" spans="1:10" ht="31.5">
      <c r="A4" s="225"/>
      <c r="B4" s="44" t="s">
        <v>544</v>
      </c>
      <c r="C4" s="44" t="s">
        <v>546</v>
      </c>
      <c r="D4" s="44" t="s">
        <v>547</v>
      </c>
    </row>
    <row r="5" spans="1:10" ht="31.5">
      <c r="A5" s="307" t="s">
        <v>233</v>
      </c>
      <c r="B5" s="308">
        <v>9300504.5577729996</v>
      </c>
      <c r="C5" s="308">
        <v>9034310.5853110012</v>
      </c>
      <c r="D5" s="309">
        <v>102.94647798466001</v>
      </c>
      <c r="E5" s="310"/>
      <c r="F5" s="310"/>
      <c r="G5" s="311"/>
      <c r="I5" s="312"/>
      <c r="J5" s="312"/>
    </row>
    <row r="6" spans="1:10" ht="24.95" customHeight="1">
      <c r="A6" s="165" t="s">
        <v>234</v>
      </c>
      <c r="B6" s="308">
        <v>8046684.1844870001</v>
      </c>
      <c r="C6" s="308">
        <v>7603642.1424050014</v>
      </c>
      <c r="D6" s="309">
        <v>105.82670822461755</v>
      </c>
      <c r="E6" s="310"/>
      <c r="F6" s="313"/>
      <c r="G6" s="311"/>
      <c r="I6" s="314"/>
      <c r="J6" s="312"/>
    </row>
    <row r="7" spans="1:10" ht="18.75" customHeight="1">
      <c r="A7" s="139" t="s">
        <v>235</v>
      </c>
      <c r="B7" s="315">
        <v>61098.451887000003</v>
      </c>
      <c r="C7" s="315">
        <v>58910.566511999998</v>
      </c>
      <c r="D7" s="316">
        <v>103.71390992234701</v>
      </c>
      <c r="E7" s="310"/>
      <c r="F7" s="313"/>
      <c r="G7" s="311"/>
      <c r="I7" s="314"/>
      <c r="J7" s="312"/>
    </row>
    <row r="8" spans="1:10" ht="18.75" customHeight="1">
      <c r="A8" s="139" t="s">
        <v>236</v>
      </c>
      <c r="B8" s="315">
        <v>5426873.8268449996</v>
      </c>
      <c r="C8" s="315">
        <v>5823377.6758740004</v>
      </c>
      <c r="D8" s="316">
        <v>93.191170638447531</v>
      </c>
      <c r="E8" s="310"/>
      <c r="F8" s="313"/>
      <c r="G8" s="311"/>
      <c r="I8" s="314"/>
      <c r="J8" s="312"/>
    </row>
    <row r="9" spans="1:10" ht="31.5">
      <c r="A9" s="139" t="s">
        <v>237</v>
      </c>
      <c r="B9" s="315">
        <v>734856.90041700006</v>
      </c>
      <c r="C9" s="315">
        <v>581575.62791200005</v>
      </c>
      <c r="D9" s="316">
        <v>126.35620633817095</v>
      </c>
      <c r="E9" s="310"/>
      <c r="F9" s="313"/>
      <c r="G9" s="311"/>
      <c r="I9" s="314"/>
      <c r="J9" s="312"/>
    </row>
    <row r="10" spans="1:10" ht="18" customHeight="1">
      <c r="A10" s="139" t="s">
        <v>238</v>
      </c>
      <c r="B10" s="315">
        <v>576800.07912899996</v>
      </c>
      <c r="C10" s="315">
        <v>491580.49451599998</v>
      </c>
      <c r="D10" s="316">
        <v>117.33583524238598</v>
      </c>
      <c r="E10" s="310"/>
      <c r="F10" s="313"/>
      <c r="G10" s="311"/>
      <c r="I10" s="314"/>
      <c r="J10" s="312"/>
    </row>
    <row r="11" spans="1:10" ht="18" customHeight="1">
      <c r="A11" s="139" t="s">
        <v>239</v>
      </c>
      <c r="B11" s="315">
        <v>76794.664873999995</v>
      </c>
      <c r="C11" s="315">
        <v>66526.791574000003</v>
      </c>
      <c r="D11" s="316">
        <v>115.43419283730027</v>
      </c>
      <c r="E11" s="310"/>
      <c r="F11" s="313"/>
      <c r="G11" s="311"/>
      <c r="I11" s="314"/>
      <c r="J11" s="312"/>
    </row>
    <row r="12" spans="1:10" ht="18" customHeight="1">
      <c r="A12" s="139" t="s">
        <v>240</v>
      </c>
      <c r="B12" s="315">
        <v>188902.207868</v>
      </c>
      <c r="C12" s="315">
        <v>185473.400911</v>
      </c>
      <c r="D12" s="316">
        <v>101.84867853835564</v>
      </c>
      <c r="E12" s="310"/>
      <c r="F12" s="313"/>
      <c r="G12" s="311"/>
      <c r="I12" s="314"/>
      <c r="J12" s="312"/>
    </row>
    <row r="13" spans="1:10" s="320" customFormat="1" ht="18.75" customHeight="1">
      <c r="A13" s="146" t="s">
        <v>241</v>
      </c>
      <c r="B13" s="317">
        <v>137576.56170300001</v>
      </c>
      <c r="C13" s="317">
        <v>145472.602162</v>
      </c>
      <c r="D13" s="318">
        <v>94.572145997493834</v>
      </c>
      <c r="E13" s="310"/>
      <c r="F13" s="319"/>
      <c r="G13" s="311"/>
      <c r="I13" s="321"/>
      <c r="J13" s="321"/>
    </row>
    <row r="14" spans="1:10" ht="19.5" customHeight="1">
      <c r="A14" s="139" t="s">
        <v>242</v>
      </c>
      <c r="B14" s="315">
        <v>827205.68587000004</v>
      </c>
      <c r="C14" s="315">
        <v>233705.35811500001</v>
      </c>
      <c r="D14" s="316">
        <v>353.95238369458127</v>
      </c>
      <c r="E14" s="310"/>
      <c r="F14" s="313"/>
      <c r="G14" s="311"/>
      <c r="I14" s="314"/>
      <c r="J14" s="312"/>
    </row>
    <row r="15" spans="1:10" ht="15.75">
      <c r="A15" s="139" t="s">
        <v>243</v>
      </c>
      <c r="B15" s="315">
        <v>7601.9277910000001</v>
      </c>
      <c r="C15" s="315">
        <v>6958.8070349999998</v>
      </c>
      <c r="D15" s="316">
        <v>109.24182482378606</v>
      </c>
      <c r="E15" s="310"/>
      <c r="F15" s="313"/>
      <c r="G15" s="311"/>
      <c r="I15" s="314"/>
      <c r="J15" s="312"/>
    </row>
    <row r="16" spans="1:10" ht="17.25" customHeight="1">
      <c r="A16" s="139" t="s">
        <v>244</v>
      </c>
      <c r="B16" s="315">
        <v>8525.8566200000005</v>
      </c>
      <c r="C16" s="315">
        <v>2229.79666</v>
      </c>
      <c r="D16" s="316">
        <v>382.36027405297131</v>
      </c>
      <c r="E16" s="310"/>
      <c r="F16" s="313"/>
      <c r="G16" s="311"/>
      <c r="I16" s="314"/>
      <c r="J16" s="312"/>
    </row>
    <row r="17" spans="1:10" ht="17.25" customHeight="1">
      <c r="A17" s="139" t="s">
        <v>245</v>
      </c>
      <c r="B17" s="315">
        <v>126015.86891</v>
      </c>
      <c r="C17" s="315">
        <v>137406.475397</v>
      </c>
      <c r="D17" s="316">
        <v>91.710284064786734</v>
      </c>
      <c r="E17" s="310"/>
      <c r="F17" s="313"/>
      <c r="G17" s="311"/>
      <c r="I17" s="314"/>
      <c r="J17" s="312"/>
    </row>
    <row r="18" spans="1:10" ht="31.5">
      <c r="A18" s="139" t="s">
        <v>246</v>
      </c>
      <c r="B18" s="315">
        <v>12008.714276000001</v>
      </c>
      <c r="C18" s="315">
        <v>9258.5898990000005</v>
      </c>
      <c r="D18" s="316">
        <v>129.70349056390361</v>
      </c>
      <c r="E18" s="310"/>
      <c r="F18" s="313"/>
      <c r="G18" s="311"/>
      <c r="I18" s="314"/>
      <c r="J18" s="312"/>
    </row>
    <row r="19" spans="1:10" ht="31.5">
      <c r="A19" s="139" t="s">
        <v>247</v>
      </c>
      <c r="B19" s="315">
        <v>0</v>
      </c>
      <c r="C19" s="315">
        <v>6638.558</v>
      </c>
      <c r="D19" s="315">
        <v>0</v>
      </c>
      <c r="E19" s="310"/>
      <c r="F19" s="313"/>
      <c r="G19" s="311"/>
      <c r="I19" s="314"/>
      <c r="J19" s="312"/>
    </row>
    <row r="20" spans="1:10" ht="15.75">
      <c r="A20" s="165" t="s">
        <v>248</v>
      </c>
      <c r="B20" s="315">
        <v>0</v>
      </c>
      <c r="C20" s="315">
        <v>0</v>
      </c>
      <c r="D20" s="315" t="s">
        <v>560</v>
      </c>
      <c r="E20" s="310"/>
      <c r="F20" s="313"/>
      <c r="G20" s="311"/>
      <c r="I20" s="314"/>
      <c r="J20" s="312"/>
    </row>
    <row r="21" spans="1:10" ht="15.75">
      <c r="A21" s="165" t="s">
        <v>249</v>
      </c>
      <c r="B21" s="308">
        <v>1252628.5353979999</v>
      </c>
      <c r="C21" s="308">
        <v>1417435.4873230001</v>
      </c>
      <c r="D21" s="309">
        <v>88.372878102815235</v>
      </c>
      <c r="E21" s="310"/>
      <c r="F21" s="313"/>
      <c r="G21" s="311"/>
      <c r="I21" s="314"/>
      <c r="J21" s="312"/>
    </row>
    <row r="22" spans="1:10" ht="39.75" customHeight="1">
      <c r="A22" s="139" t="s">
        <v>250</v>
      </c>
      <c r="B22" s="315">
        <v>1252628.5353979999</v>
      </c>
      <c r="C22" s="315">
        <v>1417435.4873230001</v>
      </c>
      <c r="D22" s="316">
        <v>88.372878102815235</v>
      </c>
      <c r="E22" s="310"/>
      <c r="F22" s="313"/>
      <c r="G22" s="311"/>
      <c r="I22" s="314"/>
      <c r="J22" s="312"/>
    </row>
    <row r="23" spans="1:10" ht="18" customHeight="1">
      <c r="A23" s="139" t="s">
        <v>251</v>
      </c>
      <c r="B23" s="315">
        <v>915369.35214099998</v>
      </c>
      <c r="C23" s="315">
        <v>1677021.5159229999</v>
      </c>
      <c r="D23" s="316">
        <v>54.583041627656073</v>
      </c>
      <c r="E23" s="310"/>
      <c r="F23" s="313"/>
      <c r="G23" s="311"/>
      <c r="I23" s="314"/>
      <c r="J23" s="312"/>
    </row>
    <row r="24" spans="1:10" ht="18.75" customHeight="1">
      <c r="A24" s="165" t="s">
        <v>252</v>
      </c>
      <c r="B24" s="308">
        <v>0</v>
      </c>
      <c r="C24" s="308">
        <v>0</v>
      </c>
      <c r="D24" s="308" t="s">
        <v>560</v>
      </c>
      <c r="E24" s="310"/>
      <c r="F24" s="313"/>
      <c r="G24" s="311"/>
      <c r="I24" s="314"/>
      <c r="J24" s="312"/>
    </row>
    <row r="25" spans="1:10" ht="19.5" customHeight="1">
      <c r="A25" s="322" t="s">
        <v>253</v>
      </c>
      <c r="B25" s="308">
        <v>1191.837888</v>
      </c>
      <c r="C25" s="308">
        <v>10751.951392000001</v>
      </c>
      <c r="D25" s="309">
        <v>11.084851898482242</v>
      </c>
      <c r="E25" s="310"/>
      <c r="F25" s="313"/>
      <c r="G25" s="311"/>
      <c r="I25" s="314"/>
      <c r="J25" s="312"/>
    </row>
    <row r="26" spans="1:10" ht="31.5">
      <c r="A26" s="323" t="s">
        <v>254</v>
      </c>
      <c r="B26" s="315">
        <v>0</v>
      </c>
      <c r="C26" s="308">
        <v>0</v>
      </c>
      <c r="D26" s="315" t="s">
        <v>560</v>
      </c>
      <c r="E26" s="310"/>
      <c r="F26" s="313"/>
      <c r="G26" s="311"/>
      <c r="I26" s="314"/>
      <c r="J26" s="312"/>
    </row>
    <row r="27" spans="1:10" ht="15.75">
      <c r="A27" s="324" t="s">
        <v>255</v>
      </c>
      <c r="B27" s="315">
        <v>0</v>
      </c>
      <c r="C27" s="308">
        <v>2481.004191</v>
      </c>
      <c r="D27" s="315">
        <v>0</v>
      </c>
    </row>
    <row r="28" spans="1:10" ht="15.75">
      <c r="A28" s="304"/>
      <c r="B28" s="225"/>
      <c r="C28" s="225"/>
      <c r="D28" s="225"/>
    </row>
    <row r="29" spans="1:10" ht="19.5" customHeight="1">
      <c r="A29" s="728" t="s">
        <v>620</v>
      </c>
      <c r="B29" s="728"/>
      <c r="C29" s="728"/>
      <c r="D29" s="728"/>
    </row>
    <row r="30" spans="1:10" ht="20.100000000000001" customHeight="1">
      <c r="A30" s="225"/>
      <c r="B30" s="225"/>
      <c r="C30" s="225"/>
      <c r="D30" s="225"/>
    </row>
    <row r="31" spans="1:10" ht="20.100000000000001" customHeight="1">
      <c r="A31" s="225"/>
      <c r="B31" s="225"/>
      <c r="C31" s="225"/>
      <c r="D31" s="225"/>
    </row>
    <row r="32" spans="1:10" ht="20.100000000000001" customHeight="1">
      <c r="A32" s="225"/>
      <c r="B32" s="225"/>
      <c r="C32" s="225"/>
      <c r="D32" s="225"/>
    </row>
    <row r="33" spans="1:4" ht="20.100000000000001" customHeight="1">
      <c r="A33" s="225"/>
      <c r="B33" s="225"/>
      <c r="C33" s="225"/>
      <c r="D33" s="225"/>
    </row>
    <row r="34" spans="1:4" ht="20.100000000000001" customHeight="1">
      <c r="A34" s="225"/>
      <c r="B34" s="225"/>
      <c r="C34" s="225"/>
      <c r="D34" s="225"/>
    </row>
    <row r="35" spans="1:4" ht="20.100000000000001" customHeight="1">
      <c r="A35" s="225"/>
      <c r="B35" s="225"/>
      <c r="C35" s="225"/>
      <c r="D35" s="225"/>
    </row>
    <row r="36" spans="1:4" ht="15.75">
      <c r="A36" s="225"/>
      <c r="B36" s="225"/>
      <c r="C36" s="225"/>
      <c r="D36" s="225"/>
    </row>
    <row r="37" spans="1:4" ht="15.75">
      <c r="A37" s="225"/>
      <c r="B37" s="225"/>
      <c r="C37" s="225"/>
      <c r="D37" s="225"/>
    </row>
    <row r="38" spans="1:4" ht="15.75">
      <c r="A38" s="225"/>
      <c r="B38" s="225"/>
      <c r="C38" s="225"/>
      <c r="D38" s="225"/>
    </row>
  </sheetData>
  <mergeCells count="2">
    <mergeCell ref="A1:D1"/>
    <mergeCell ref="A29:D29"/>
  </mergeCells>
  <pageMargins left="0.7" right="0.4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31CEF-BF68-4977-B209-9A189CD03E18}">
  <sheetPr>
    <pageSetUpPr fitToPage="1"/>
  </sheetPr>
  <dimension ref="A1:K46"/>
  <sheetViews>
    <sheetView workbookViewId="0">
      <selection sqref="A1:D1"/>
    </sheetView>
  </sheetViews>
  <sheetFormatPr defaultColWidth="8" defaultRowHeight="15.75"/>
  <cols>
    <col min="1" max="1" width="35.21875" style="306" customWidth="1"/>
    <col min="2" max="2" width="13.33203125" style="306" customWidth="1"/>
    <col min="3" max="3" width="13.88671875" style="306" customWidth="1"/>
    <col min="4" max="4" width="16.88671875" style="306" customWidth="1"/>
    <col min="5" max="5" width="10.6640625" style="306" customWidth="1"/>
    <col min="6" max="6" width="14.44140625" style="306" bestFit="1" customWidth="1"/>
    <col min="7" max="7" width="11.88671875" style="306" bestFit="1" customWidth="1"/>
    <col min="8" max="8" width="8" style="306"/>
    <col min="9" max="9" width="8" style="148"/>
    <col min="10" max="16384" width="8" style="306"/>
  </cols>
  <sheetData>
    <row r="1" spans="1:9" s="225" customFormat="1" ht="30.75" customHeight="1">
      <c r="A1" s="727" t="s">
        <v>670</v>
      </c>
      <c r="B1" s="727"/>
      <c r="C1" s="727"/>
      <c r="D1" s="727"/>
      <c r="E1" s="325"/>
      <c r="F1" s="325"/>
    </row>
    <row r="3" spans="1:9" ht="21" customHeight="1">
      <c r="A3" s="304"/>
      <c r="B3" s="304"/>
      <c r="C3" s="304"/>
      <c r="D3" s="326" t="s">
        <v>122</v>
      </c>
      <c r="I3" s="306"/>
    </row>
    <row r="4" spans="1:9" ht="31.5">
      <c r="A4" s="225"/>
      <c r="B4" s="44" t="s">
        <v>544</v>
      </c>
      <c r="C4" s="44" t="s">
        <v>546</v>
      </c>
      <c r="D4" s="44" t="s">
        <v>547</v>
      </c>
      <c r="I4" s="306"/>
    </row>
    <row r="5" spans="1:9" ht="24.95" customHeight="1">
      <c r="A5" s="327" t="s">
        <v>257</v>
      </c>
      <c r="B5" s="328">
        <v>9581901.5335000008</v>
      </c>
      <c r="C5" s="328">
        <v>9492335.9578820001</v>
      </c>
      <c r="D5" s="329">
        <v>100.94355673898825</v>
      </c>
      <c r="E5" s="330"/>
      <c r="F5" s="331"/>
    </row>
    <row r="6" spans="1:9" ht="24.95" customHeight="1">
      <c r="A6" s="332" t="s">
        <v>258</v>
      </c>
      <c r="B6" s="328">
        <v>5813491.5267580003</v>
      </c>
      <c r="C6" s="328">
        <v>6194271.4720069999</v>
      </c>
      <c r="D6" s="329">
        <v>93.852708151881771</v>
      </c>
      <c r="E6" s="330"/>
      <c r="F6" s="333"/>
    </row>
    <row r="7" spans="1:9" ht="24.95" customHeight="1">
      <c r="A7" s="332" t="s">
        <v>259</v>
      </c>
      <c r="B7" s="328">
        <v>50500.133115999997</v>
      </c>
      <c r="C7" s="328">
        <v>23420.161187999998</v>
      </c>
      <c r="D7" s="329" t="s">
        <v>561</v>
      </c>
      <c r="E7" s="330"/>
      <c r="F7" s="333"/>
    </row>
    <row r="8" spans="1:9" ht="24.95" customHeight="1">
      <c r="A8" s="332" t="s">
        <v>260</v>
      </c>
      <c r="B8" s="328">
        <v>3717909.8736259998</v>
      </c>
      <c r="C8" s="328">
        <v>3274637.9976869998</v>
      </c>
      <c r="D8" s="329">
        <v>113.53651537214493</v>
      </c>
      <c r="E8" s="330"/>
      <c r="F8" s="333"/>
    </row>
    <row r="9" spans="1:9" ht="24.95" customHeight="1">
      <c r="A9" s="334" t="s">
        <v>261</v>
      </c>
      <c r="B9" s="335">
        <v>154448.916768</v>
      </c>
      <c r="C9" s="335">
        <v>97758.837610999995</v>
      </c>
      <c r="D9" s="336">
        <v>157.98972301878223</v>
      </c>
      <c r="E9" s="330"/>
      <c r="F9" s="337"/>
    </row>
    <row r="10" spans="1:9" ht="24.95" customHeight="1">
      <c r="A10" s="334" t="s">
        <v>262</v>
      </c>
      <c r="B10" s="335">
        <v>391086.69974200003</v>
      </c>
      <c r="C10" s="335">
        <v>308240.02225500002</v>
      </c>
      <c r="D10" s="336">
        <v>126.87732659792725</v>
      </c>
      <c r="E10" s="330"/>
      <c r="F10" s="337"/>
    </row>
    <row r="11" spans="1:9" ht="35.1" customHeight="1">
      <c r="A11" s="334" t="s">
        <v>263</v>
      </c>
      <c r="B11" s="335">
        <v>1122903.874882</v>
      </c>
      <c r="C11" s="335">
        <v>894898.10880100005</v>
      </c>
      <c r="D11" s="336">
        <v>125.4784051769297</v>
      </c>
      <c r="E11" s="330"/>
      <c r="F11" s="337"/>
    </row>
    <row r="12" spans="1:9" ht="35.1" customHeight="1">
      <c r="A12" s="334" t="s">
        <v>264</v>
      </c>
      <c r="B12" s="335">
        <v>375942.158085</v>
      </c>
      <c r="C12" s="335">
        <v>380655.97301700001</v>
      </c>
      <c r="D12" s="336">
        <v>98.761660064167827</v>
      </c>
      <c r="E12" s="330"/>
      <c r="F12" s="337"/>
    </row>
    <row r="13" spans="1:9" ht="24.95" customHeight="1">
      <c r="A13" s="334" t="s">
        <v>265</v>
      </c>
      <c r="B13" s="335">
        <v>17424.866062000001</v>
      </c>
      <c r="C13" s="335">
        <v>5043.6484870000004</v>
      </c>
      <c r="D13" s="336">
        <v>345.48137339294323</v>
      </c>
      <c r="E13" s="330"/>
      <c r="F13" s="337"/>
    </row>
    <row r="14" spans="1:9" ht="24.95" customHeight="1">
      <c r="A14" s="334" t="s">
        <v>266</v>
      </c>
      <c r="B14" s="335">
        <v>73454.960651000001</v>
      </c>
      <c r="C14" s="335">
        <v>71463.050405999995</v>
      </c>
      <c r="D14" s="336">
        <v>122.17627559602747</v>
      </c>
      <c r="E14" s="330"/>
      <c r="F14" s="337"/>
    </row>
    <row r="15" spans="1:9" ht="35.1" customHeight="1">
      <c r="A15" s="334" t="s">
        <v>267</v>
      </c>
      <c r="B15" s="335">
        <v>9137.9748540000001</v>
      </c>
      <c r="C15" s="335">
        <v>8744.0201870000001</v>
      </c>
      <c r="D15" s="336">
        <v>104.50541808658795</v>
      </c>
      <c r="E15" s="330"/>
      <c r="F15" s="337"/>
    </row>
    <row r="16" spans="1:9" ht="24.95" customHeight="1">
      <c r="A16" s="334" t="s">
        <v>268</v>
      </c>
      <c r="B16" s="335">
        <v>10683.333323999999</v>
      </c>
      <c r="C16" s="335">
        <v>11363.760918</v>
      </c>
      <c r="D16" s="336">
        <v>94.01230280265564</v>
      </c>
      <c r="E16" s="330"/>
      <c r="F16" s="337"/>
    </row>
    <row r="17" spans="1:11" ht="24.95" customHeight="1">
      <c r="A17" s="334" t="s">
        <v>269</v>
      </c>
      <c r="B17" s="335">
        <v>77980.082905000003</v>
      </c>
      <c r="C17" s="335">
        <v>63825.879881000001</v>
      </c>
      <c r="D17" s="336">
        <v>122.17627559602747</v>
      </c>
      <c r="E17" s="330"/>
      <c r="F17" s="337"/>
    </row>
    <row r="18" spans="1:11" ht="24.95" customHeight="1">
      <c r="A18" s="334" t="s">
        <v>270</v>
      </c>
      <c r="B18" s="335">
        <v>438685.838093</v>
      </c>
      <c r="C18" s="335">
        <v>426129.55355800001</v>
      </c>
      <c r="D18" s="336">
        <v>102.94658852693046</v>
      </c>
      <c r="E18" s="330"/>
      <c r="F18" s="337"/>
      <c r="G18" s="337"/>
    </row>
    <row r="19" spans="1:11" ht="24.95" customHeight="1">
      <c r="A19" s="334" t="s">
        <v>271</v>
      </c>
      <c r="B19" s="335">
        <v>634065.61493200005</v>
      </c>
      <c r="C19" s="335">
        <v>559085.87225500005</v>
      </c>
      <c r="D19" s="336">
        <v>113.41113170586461</v>
      </c>
      <c r="E19" s="330"/>
      <c r="F19" s="337"/>
    </row>
    <row r="20" spans="1:11" ht="24.95" customHeight="1">
      <c r="A20" s="334" t="s">
        <v>272</v>
      </c>
      <c r="B20" s="335">
        <v>375900.82239799999</v>
      </c>
      <c r="C20" s="335">
        <v>377151.05833799997</v>
      </c>
      <c r="D20" s="336">
        <v>99.668505254761996</v>
      </c>
      <c r="E20" s="330"/>
      <c r="F20" s="337"/>
    </row>
    <row r="21" spans="1:11" ht="24.95" customHeight="1">
      <c r="A21" s="334" t="s">
        <v>273</v>
      </c>
      <c r="B21" s="338">
        <v>0</v>
      </c>
      <c r="C21" s="338">
        <v>0</v>
      </c>
      <c r="D21" s="338" t="s">
        <v>561</v>
      </c>
      <c r="E21" s="330"/>
      <c r="F21" s="337"/>
    </row>
    <row r="22" spans="1:11" ht="24.95" customHeight="1">
      <c r="A22" s="334" t="s">
        <v>274</v>
      </c>
      <c r="B22" s="335">
        <v>36194.730929999998</v>
      </c>
      <c r="C22" s="335">
        <v>70278.211972999998</v>
      </c>
      <c r="D22" s="336">
        <v>51.502065738248369</v>
      </c>
      <c r="E22" s="330"/>
      <c r="F22" s="337"/>
    </row>
    <row r="23" spans="1:11" ht="24.95" customHeight="1">
      <c r="A23" s="332" t="s">
        <v>275</v>
      </c>
      <c r="B23" s="338">
        <v>0</v>
      </c>
      <c r="C23" s="338">
        <v>0</v>
      </c>
      <c r="D23" s="338" t="s">
        <v>561</v>
      </c>
      <c r="E23" s="330"/>
      <c r="F23" s="333"/>
    </row>
    <row r="24" spans="1:11" ht="24.95" customHeight="1">
      <c r="A24" s="332" t="s">
        <v>276</v>
      </c>
      <c r="B24" s="338">
        <v>0</v>
      </c>
      <c r="C24" s="338">
        <v>0</v>
      </c>
      <c r="D24" s="338" t="s">
        <v>561</v>
      </c>
      <c r="E24" s="330"/>
      <c r="F24" s="333"/>
    </row>
    <row r="25" spans="1:11" ht="24.95" customHeight="1">
      <c r="A25" s="332" t="s">
        <v>277</v>
      </c>
      <c r="B25" s="338">
        <v>0</v>
      </c>
      <c r="C25" s="338">
        <v>6.327</v>
      </c>
      <c r="D25" s="338" t="s">
        <v>561</v>
      </c>
      <c r="E25" s="330"/>
      <c r="F25" s="333"/>
    </row>
    <row r="26" spans="1:11" s="339" customFormat="1" ht="20.100000000000001" customHeight="1">
      <c r="A26" s="297" t="s">
        <v>278</v>
      </c>
      <c r="B26" s="338">
        <v>0</v>
      </c>
      <c r="C26" s="338">
        <v>0</v>
      </c>
      <c r="D26" s="338" t="s">
        <v>561</v>
      </c>
      <c r="E26" s="330"/>
      <c r="F26" s="333"/>
      <c r="J26" s="306"/>
      <c r="K26" s="306"/>
    </row>
    <row r="27" spans="1:11">
      <c r="A27" s="297"/>
      <c r="B27" s="225"/>
      <c r="C27" s="225"/>
      <c r="D27" s="225"/>
      <c r="E27" s="225"/>
      <c r="F27" s="225"/>
    </row>
    <row r="28" spans="1:11" ht="3.75" customHeight="1">
      <c r="A28" s="340"/>
      <c r="B28" s="225"/>
      <c r="C28" s="225"/>
      <c r="D28" s="225"/>
      <c r="E28" s="225"/>
      <c r="F28" s="225"/>
    </row>
    <row r="29" spans="1:11">
      <c r="A29" s="728" t="s">
        <v>256</v>
      </c>
      <c r="B29" s="728"/>
      <c r="C29" s="728"/>
      <c r="D29" s="728"/>
      <c r="E29" s="341"/>
      <c r="F29" s="341"/>
    </row>
    <row r="30" spans="1:11" ht="20.100000000000001" customHeight="1">
      <c r="A30" s="225"/>
      <c r="B30" s="225"/>
      <c r="C30" s="225"/>
      <c r="D30" s="225"/>
      <c r="E30" s="225"/>
      <c r="F30" s="225"/>
    </row>
    <row r="31" spans="1:11" ht="20.100000000000001" customHeight="1">
      <c r="A31" s="225"/>
      <c r="B31" s="225"/>
      <c r="C31" s="225"/>
      <c r="D31" s="225"/>
      <c r="E31" s="225"/>
      <c r="F31" s="225"/>
    </row>
    <row r="32" spans="1:11" ht="20.100000000000001" customHeight="1">
      <c r="A32" s="225"/>
      <c r="B32" s="225"/>
      <c r="C32" s="225"/>
      <c r="D32" s="225"/>
      <c r="E32" s="225"/>
      <c r="F32" s="225"/>
    </row>
    <row r="33" spans="1:6" ht="20.100000000000001" customHeight="1">
      <c r="A33" s="225"/>
      <c r="B33" s="225"/>
      <c r="C33" s="225"/>
      <c r="D33" s="225"/>
      <c r="E33" s="225"/>
      <c r="F33" s="225"/>
    </row>
    <row r="34" spans="1:6" ht="20.100000000000001" customHeight="1">
      <c r="A34" s="225"/>
      <c r="B34" s="225"/>
      <c r="C34" s="225"/>
      <c r="D34" s="225"/>
      <c r="E34" s="225"/>
      <c r="F34" s="225"/>
    </row>
    <row r="35" spans="1:6" ht="20.100000000000001" customHeight="1">
      <c r="A35" s="225"/>
      <c r="B35" s="225"/>
      <c r="C35" s="225"/>
      <c r="D35" s="225"/>
      <c r="E35" s="225"/>
      <c r="F35" s="225"/>
    </row>
    <row r="36" spans="1:6" ht="20.100000000000001" customHeight="1">
      <c r="A36" s="225"/>
      <c r="B36" s="225"/>
      <c r="C36" s="225"/>
      <c r="D36" s="225"/>
      <c r="E36" s="225"/>
      <c r="F36" s="225"/>
    </row>
    <row r="37" spans="1:6" ht="20.100000000000001" customHeight="1">
      <c r="A37" s="225"/>
      <c r="B37" s="225"/>
      <c r="C37" s="225"/>
      <c r="D37" s="225"/>
      <c r="E37" s="225"/>
      <c r="F37" s="225"/>
    </row>
    <row r="38" spans="1:6" ht="20.100000000000001" customHeight="1">
      <c r="A38" s="225"/>
      <c r="B38" s="225"/>
      <c r="C38" s="225"/>
      <c r="D38" s="225"/>
      <c r="E38" s="225"/>
      <c r="F38" s="225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</sheetData>
  <mergeCells count="2">
    <mergeCell ref="A1:D1"/>
    <mergeCell ref="A29:D29"/>
  </mergeCells>
  <pageMargins left="0.70866141732283472" right="0.70866141732283472" top="0.55118110236220474" bottom="0.55118110236220474" header="0.31496062992125984" footer="0.31496062992125984"/>
  <pageSetup paperSize="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F60CC-2EAE-449B-AD41-431F63A01A89}">
  <dimension ref="A1:K32"/>
  <sheetViews>
    <sheetView zoomScale="85" zoomScaleNormal="85" workbookViewId="0">
      <selection activeCell="E24" sqref="E24:E26"/>
    </sheetView>
  </sheetViews>
  <sheetFormatPr defaultColWidth="8" defaultRowHeight="18.75"/>
  <cols>
    <col min="1" max="1" width="5.109375" style="344" customWidth="1"/>
    <col min="2" max="2" width="40.109375" style="343" customWidth="1"/>
    <col min="3" max="3" width="13.33203125" style="343" customWidth="1"/>
    <col min="4" max="5" width="13" style="343" customWidth="1"/>
    <col min="6" max="6" width="14.77734375" style="343" customWidth="1"/>
    <col min="7" max="16384" width="8" style="343"/>
  </cols>
  <sheetData>
    <row r="1" spans="1:6" ht="27" customHeight="1">
      <c r="A1" s="729" t="s">
        <v>279</v>
      </c>
      <c r="B1" s="729"/>
      <c r="C1" s="729"/>
      <c r="D1" s="729"/>
      <c r="E1" s="729"/>
      <c r="F1" s="729"/>
    </row>
    <row r="2" spans="1:6">
      <c r="A2" s="342"/>
      <c r="B2" s="342"/>
      <c r="C2" s="342"/>
      <c r="D2" s="342"/>
      <c r="E2" s="344"/>
      <c r="F2" s="342"/>
    </row>
    <row r="3" spans="1:6">
      <c r="D3" s="730" t="s">
        <v>280</v>
      </c>
      <c r="E3" s="730"/>
      <c r="F3" s="730"/>
    </row>
    <row r="4" spans="1:6" ht="63" customHeight="1">
      <c r="A4" s="345" t="s">
        <v>281</v>
      </c>
      <c r="B4" s="345" t="s">
        <v>282</v>
      </c>
      <c r="C4" s="346" t="s">
        <v>283</v>
      </c>
      <c r="D4" s="347" t="s">
        <v>548</v>
      </c>
      <c r="E4" s="347" t="s">
        <v>549</v>
      </c>
      <c r="F4" s="347" t="s">
        <v>550</v>
      </c>
    </row>
    <row r="5" spans="1:6">
      <c r="A5" s="142" t="s">
        <v>284</v>
      </c>
      <c r="B5" s="138" t="s">
        <v>285</v>
      </c>
      <c r="C5" s="348" t="s">
        <v>562</v>
      </c>
      <c r="D5" s="348">
        <v>122666</v>
      </c>
      <c r="E5" s="348">
        <v>125000</v>
      </c>
      <c r="F5" s="349">
        <v>99.033433687212806</v>
      </c>
    </row>
    <row r="6" spans="1:6">
      <c r="A6" s="350">
        <v>1</v>
      </c>
      <c r="B6" s="351" t="s">
        <v>286</v>
      </c>
      <c r="C6" s="352" t="s">
        <v>562</v>
      </c>
      <c r="D6" s="352">
        <v>122666</v>
      </c>
      <c r="E6" s="352">
        <v>125000</v>
      </c>
      <c r="F6" s="353">
        <v>99.033433687212806</v>
      </c>
    </row>
    <row r="7" spans="1:6">
      <c r="A7" s="145"/>
      <c r="B7" s="354" t="s">
        <v>287</v>
      </c>
      <c r="C7" s="355" t="s">
        <v>563</v>
      </c>
      <c r="D7" s="355">
        <v>112506</v>
      </c>
      <c r="E7" s="356">
        <v>114700</v>
      </c>
      <c r="F7" s="357">
        <v>99.493424933208431</v>
      </c>
    </row>
    <row r="8" spans="1:6">
      <c r="A8" s="145"/>
      <c r="B8" s="354" t="s">
        <v>288</v>
      </c>
      <c r="C8" s="355" t="s">
        <v>564</v>
      </c>
      <c r="D8" s="355">
        <v>10160</v>
      </c>
      <c r="E8" s="356">
        <v>10300</v>
      </c>
      <c r="F8" s="357">
        <v>94.184345281638628</v>
      </c>
    </row>
    <row r="9" spans="1:6">
      <c r="A9" s="350">
        <v>2</v>
      </c>
      <c r="B9" s="351" t="s">
        <v>289</v>
      </c>
      <c r="C9" s="352" t="s">
        <v>562</v>
      </c>
      <c r="D9" s="352">
        <v>122666</v>
      </c>
      <c r="E9" s="352">
        <v>125000</v>
      </c>
      <c r="F9" s="353">
        <v>99.033433687212806</v>
      </c>
    </row>
    <row r="10" spans="1:6">
      <c r="A10" s="145"/>
      <c r="B10" s="354" t="s">
        <v>290</v>
      </c>
      <c r="C10" s="355" t="s">
        <v>565</v>
      </c>
      <c r="D10" s="355">
        <v>76589</v>
      </c>
      <c r="E10" s="356">
        <v>78500</v>
      </c>
      <c r="F10" s="357">
        <v>99.281631001163561</v>
      </c>
    </row>
    <row r="11" spans="1:6">
      <c r="A11" s="145"/>
      <c r="B11" s="354" t="s">
        <v>291</v>
      </c>
      <c r="C11" s="355" t="s">
        <v>566</v>
      </c>
      <c r="D11" s="355">
        <v>46077</v>
      </c>
      <c r="E11" s="356">
        <v>46500</v>
      </c>
      <c r="F11" s="357">
        <v>98.617237869019348</v>
      </c>
    </row>
    <row r="12" spans="1:6">
      <c r="A12" s="350">
        <v>3</v>
      </c>
      <c r="B12" s="351" t="s">
        <v>292</v>
      </c>
      <c r="C12" s="352" t="s">
        <v>562</v>
      </c>
      <c r="D12" s="352">
        <v>122666</v>
      </c>
      <c r="E12" s="352">
        <v>125000</v>
      </c>
      <c r="F12" s="353">
        <v>99.033433687212806</v>
      </c>
    </row>
    <row r="13" spans="1:6">
      <c r="A13" s="145"/>
      <c r="B13" s="354" t="s">
        <v>293</v>
      </c>
      <c r="C13" s="355" t="s">
        <v>567</v>
      </c>
      <c r="D13" s="355">
        <v>37448</v>
      </c>
      <c r="E13" s="356">
        <v>39000</v>
      </c>
      <c r="F13" s="357">
        <v>92.15936480930101</v>
      </c>
    </row>
    <row r="14" spans="1:6">
      <c r="A14" s="145"/>
      <c r="B14" s="354" t="s">
        <v>294</v>
      </c>
      <c r="C14" s="355" t="s">
        <v>568</v>
      </c>
      <c r="D14" s="355">
        <v>85218</v>
      </c>
      <c r="E14" s="356">
        <v>86000</v>
      </c>
      <c r="F14" s="357">
        <v>102.50053634001573</v>
      </c>
    </row>
    <row r="15" spans="1:6">
      <c r="A15" s="142" t="s">
        <v>295</v>
      </c>
      <c r="B15" s="358" t="s">
        <v>296</v>
      </c>
      <c r="C15" s="359" t="s">
        <v>569</v>
      </c>
      <c r="D15" s="359">
        <v>127464</v>
      </c>
      <c r="E15" s="360">
        <v>130000</v>
      </c>
      <c r="F15" s="361">
        <v>101.43412243878842</v>
      </c>
    </row>
    <row r="16" spans="1:6">
      <c r="A16" s="350">
        <v>1</v>
      </c>
      <c r="B16" s="351" t="s">
        <v>286</v>
      </c>
      <c r="C16" s="352" t="s">
        <v>570</v>
      </c>
      <c r="D16" s="352">
        <v>127464</v>
      </c>
      <c r="E16" s="352">
        <v>130000</v>
      </c>
      <c r="F16" s="353">
        <v>101.43491389736349</v>
      </c>
    </row>
    <row r="17" spans="1:11">
      <c r="A17" s="145"/>
      <c r="B17" s="354" t="s">
        <v>287</v>
      </c>
      <c r="C17" s="355" t="s">
        <v>571</v>
      </c>
      <c r="D17" s="355">
        <v>124585</v>
      </c>
      <c r="E17" s="356">
        <v>127000</v>
      </c>
      <c r="F17" s="357">
        <v>101.02697499781242</v>
      </c>
    </row>
    <row r="18" spans="1:11">
      <c r="A18" s="145"/>
      <c r="B18" s="354" t="s">
        <v>288</v>
      </c>
      <c r="C18" s="355" t="s">
        <v>572</v>
      </c>
      <c r="D18" s="355">
        <v>2879</v>
      </c>
      <c r="E18" s="356">
        <v>3000</v>
      </c>
      <c r="F18" s="357">
        <v>122.34910277324633</v>
      </c>
    </row>
    <row r="19" spans="1:11">
      <c r="A19" s="350">
        <v>2</v>
      </c>
      <c r="B19" s="351" t="s">
        <v>289</v>
      </c>
      <c r="C19" s="352" t="s">
        <v>570</v>
      </c>
      <c r="D19" s="352">
        <v>127464</v>
      </c>
      <c r="E19" s="352">
        <v>130000</v>
      </c>
      <c r="F19" s="353">
        <v>101.43491389736349</v>
      </c>
    </row>
    <row r="20" spans="1:11">
      <c r="A20" s="145"/>
      <c r="B20" s="354" t="s">
        <v>297</v>
      </c>
      <c r="C20" s="355" t="s">
        <v>573</v>
      </c>
      <c r="D20" s="355">
        <v>92193</v>
      </c>
      <c r="E20" s="356">
        <v>94000</v>
      </c>
      <c r="F20" s="357">
        <v>101.24618980429328</v>
      </c>
      <c r="G20" s="362"/>
    </row>
    <row r="21" spans="1:11">
      <c r="A21" s="145"/>
      <c r="B21" s="354" t="s">
        <v>298</v>
      </c>
      <c r="C21" s="355" t="s">
        <v>574</v>
      </c>
      <c r="D21" s="355">
        <v>21004</v>
      </c>
      <c r="E21" s="356">
        <v>21500</v>
      </c>
      <c r="F21" s="357">
        <v>100.16772269847186</v>
      </c>
      <c r="G21" s="362"/>
    </row>
    <row r="22" spans="1:11">
      <c r="A22" s="145"/>
      <c r="B22" s="354" t="s">
        <v>299</v>
      </c>
      <c r="C22" s="355" t="s">
        <v>575</v>
      </c>
      <c r="D22" s="355">
        <v>14267</v>
      </c>
      <c r="E22" s="356">
        <v>14500</v>
      </c>
      <c r="F22" s="357">
        <v>104.662913238054</v>
      </c>
      <c r="G22" s="362"/>
    </row>
    <row r="23" spans="1:11">
      <c r="A23" s="350">
        <v>3</v>
      </c>
      <c r="B23" s="351" t="s">
        <v>292</v>
      </c>
      <c r="C23" s="352" t="s">
        <v>570</v>
      </c>
      <c r="D23" s="352">
        <v>127464</v>
      </c>
      <c r="E23" s="352">
        <v>130000</v>
      </c>
      <c r="F23" s="353">
        <v>101.43491389736349</v>
      </c>
    </row>
    <row r="24" spans="1:11">
      <c r="A24" s="145"/>
      <c r="B24" s="354" t="s">
        <v>300</v>
      </c>
      <c r="C24" s="355" t="s">
        <v>576</v>
      </c>
      <c r="D24" s="355">
        <v>766</v>
      </c>
      <c r="E24" s="356">
        <v>770</v>
      </c>
      <c r="F24" s="357">
        <v>101.31578947368422</v>
      </c>
      <c r="G24" s="362"/>
      <c r="H24" s="363"/>
      <c r="I24" s="363"/>
      <c r="J24" s="363"/>
      <c r="K24" s="363"/>
    </row>
    <row r="25" spans="1:11">
      <c r="A25" s="145"/>
      <c r="B25" s="354" t="s">
        <v>301</v>
      </c>
      <c r="C25" s="355" t="s">
        <v>577</v>
      </c>
      <c r="D25" s="355">
        <v>48572</v>
      </c>
      <c r="E25" s="356">
        <v>49930</v>
      </c>
      <c r="F25" s="357">
        <v>103.53336374569734</v>
      </c>
      <c r="G25" s="362"/>
      <c r="H25" s="363"/>
    </row>
    <row r="26" spans="1:11">
      <c r="A26" s="145"/>
      <c r="B26" s="354" t="s">
        <v>302</v>
      </c>
      <c r="C26" s="355" t="s">
        <v>578</v>
      </c>
      <c r="D26" s="355">
        <v>4251</v>
      </c>
      <c r="E26" s="356">
        <v>4300</v>
      </c>
      <c r="F26" s="357">
        <v>107.3389915127309</v>
      </c>
      <c r="G26" s="362"/>
    </row>
    <row r="27" spans="1:11">
      <c r="A27" s="145"/>
      <c r="B27" s="354" t="s">
        <v>303</v>
      </c>
      <c r="C27" s="355" t="s">
        <v>579</v>
      </c>
      <c r="D27" s="355">
        <v>73495</v>
      </c>
      <c r="E27" s="356">
        <v>74615</v>
      </c>
      <c r="F27" s="357">
        <v>99.598216669336324</v>
      </c>
      <c r="G27" s="362"/>
    </row>
    <row r="28" spans="1:11">
      <c r="A28" s="145"/>
      <c r="B28" s="354" t="s">
        <v>304</v>
      </c>
      <c r="C28" s="355" t="s">
        <v>580</v>
      </c>
      <c r="D28" s="355">
        <v>380</v>
      </c>
      <c r="E28" s="356">
        <v>385</v>
      </c>
      <c r="F28" s="357">
        <v>152.17391304347828</v>
      </c>
      <c r="G28" s="362"/>
    </row>
    <row r="29" spans="1:11">
      <c r="A29" s="142" t="s">
        <v>305</v>
      </c>
      <c r="B29" s="138" t="s">
        <v>306</v>
      </c>
      <c r="C29" s="355" t="s">
        <v>560</v>
      </c>
      <c r="D29" s="355"/>
      <c r="E29" s="359"/>
      <c r="F29" s="364" t="s">
        <v>560</v>
      </c>
    </row>
    <row r="30" spans="1:11">
      <c r="A30" s="145">
        <v>1</v>
      </c>
      <c r="B30" s="140" t="s">
        <v>307</v>
      </c>
      <c r="C30" s="365" t="s">
        <v>581</v>
      </c>
      <c r="D30" s="365">
        <v>1.01</v>
      </c>
      <c r="E30" s="365">
        <v>1</v>
      </c>
      <c r="F30" s="365" t="s">
        <v>561</v>
      </c>
    </row>
    <row r="31" spans="1:11">
      <c r="E31" s="343" t="s">
        <v>560</v>
      </c>
      <c r="F31" s="366"/>
    </row>
    <row r="32" spans="1:11">
      <c r="A32" s="367" t="s">
        <v>308</v>
      </c>
    </row>
  </sheetData>
  <mergeCells count="2">
    <mergeCell ref="A1:F1"/>
    <mergeCell ref="D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1152-C87C-4271-8397-282BAD31B144}">
  <sheetPr>
    <pageSetUpPr fitToPage="1"/>
  </sheetPr>
  <dimension ref="A1:E36"/>
  <sheetViews>
    <sheetView tabSelected="1" topLeftCell="A16" workbookViewId="0">
      <selection activeCell="L36" sqref="L36"/>
    </sheetView>
  </sheetViews>
  <sheetFormatPr defaultColWidth="9" defaultRowHeight="15"/>
  <cols>
    <col min="1" max="1" width="24.33203125" style="370" customWidth="1"/>
    <col min="2" max="2" width="9.21875" style="370" customWidth="1"/>
    <col min="3" max="3" width="11.44140625" style="370" customWidth="1"/>
    <col min="4" max="4" width="11.6640625" style="370" customWidth="1"/>
    <col min="5" max="5" width="12" style="370" customWidth="1"/>
    <col min="6" max="16384" width="9" style="370"/>
  </cols>
  <sheetData>
    <row r="1" spans="1:5" s="368" customFormat="1" ht="50.1" customHeight="1">
      <c r="A1" s="731" t="s">
        <v>309</v>
      </c>
      <c r="B1" s="731"/>
      <c r="C1" s="731"/>
      <c r="D1" s="731"/>
      <c r="E1" s="731"/>
    </row>
    <row r="2" spans="1:5" s="368" customFormat="1" ht="24.95" customHeight="1"/>
    <row r="3" spans="1:5" ht="32.25" customHeight="1">
      <c r="A3" s="369"/>
      <c r="B3" s="732" t="s">
        <v>99</v>
      </c>
      <c r="C3" s="732" t="s">
        <v>553</v>
      </c>
      <c r="D3" s="732" t="s">
        <v>552</v>
      </c>
      <c r="E3" s="732" t="s">
        <v>551</v>
      </c>
    </row>
    <row r="4" spans="1:5" ht="48.75" customHeight="1">
      <c r="B4" s="733"/>
      <c r="C4" s="733"/>
      <c r="D4" s="733"/>
      <c r="E4" s="733"/>
    </row>
    <row r="5" spans="1:5" ht="24.95" customHeight="1">
      <c r="A5" s="368" t="s">
        <v>310</v>
      </c>
      <c r="B5" s="371"/>
      <c r="C5" s="372"/>
      <c r="D5" s="372"/>
      <c r="E5" s="373"/>
    </row>
    <row r="6" spans="1:5" ht="24.95" customHeight="1">
      <c r="A6" s="371" t="s">
        <v>311</v>
      </c>
      <c r="B6" s="372" t="s">
        <v>312</v>
      </c>
      <c r="C6" s="374">
        <v>26</v>
      </c>
      <c r="D6" s="374">
        <v>71</v>
      </c>
      <c r="E6" s="374">
        <v>67</v>
      </c>
    </row>
    <row r="7" spans="1:5" ht="24.95" customHeight="1">
      <c r="A7" s="375" t="s">
        <v>180</v>
      </c>
      <c r="B7" s="372" t="s">
        <v>45</v>
      </c>
      <c r="C7" s="374">
        <v>26</v>
      </c>
      <c r="D7" s="374">
        <v>71</v>
      </c>
      <c r="E7" s="374">
        <v>67</v>
      </c>
    </row>
    <row r="8" spans="1:5" ht="24.95" customHeight="1">
      <c r="A8" s="375" t="s">
        <v>313</v>
      </c>
      <c r="B8" s="372" t="s">
        <v>45</v>
      </c>
      <c r="C8" s="376"/>
      <c r="D8" s="374">
        <v>0</v>
      </c>
      <c r="E8" s="374">
        <v>0</v>
      </c>
    </row>
    <row r="9" spans="1:5" ht="24.95" customHeight="1">
      <c r="A9" s="375" t="s">
        <v>181</v>
      </c>
      <c r="B9" s="372" t="s">
        <v>45</v>
      </c>
      <c r="C9" s="376"/>
      <c r="D9" s="374">
        <v>0</v>
      </c>
      <c r="E9" s="374">
        <v>0</v>
      </c>
    </row>
    <row r="10" spans="1:5" ht="24.95" customHeight="1">
      <c r="A10" s="371" t="s">
        <v>314</v>
      </c>
      <c r="B10" s="372" t="s">
        <v>315</v>
      </c>
      <c r="C10" s="376">
        <v>8</v>
      </c>
      <c r="D10" s="374">
        <v>30</v>
      </c>
      <c r="E10" s="374">
        <v>27</v>
      </c>
    </row>
    <row r="11" spans="1:5" ht="24.95" customHeight="1">
      <c r="A11" s="375" t="s">
        <v>180</v>
      </c>
      <c r="B11" s="372" t="s">
        <v>45</v>
      </c>
      <c r="C11" s="376">
        <v>8</v>
      </c>
      <c r="D11" s="374">
        <v>30</v>
      </c>
      <c r="E11" s="374">
        <v>27</v>
      </c>
    </row>
    <row r="12" spans="1:5" ht="24.95" customHeight="1">
      <c r="A12" s="375" t="s">
        <v>313</v>
      </c>
      <c r="B12" s="372" t="s">
        <v>45</v>
      </c>
      <c r="C12" s="376"/>
      <c r="D12" s="374">
        <v>0</v>
      </c>
      <c r="E12" s="374">
        <v>0</v>
      </c>
    </row>
    <row r="13" spans="1:5" ht="24.95" customHeight="1">
      <c r="A13" s="375" t="s">
        <v>181</v>
      </c>
      <c r="B13" s="372" t="s">
        <v>45</v>
      </c>
      <c r="C13" s="376"/>
      <c r="D13" s="374">
        <v>0</v>
      </c>
      <c r="E13" s="374">
        <v>0</v>
      </c>
    </row>
    <row r="14" spans="1:5" ht="24.95" customHeight="1">
      <c r="A14" s="371" t="s">
        <v>316</v>
      </c>
      <c r="B14" s="372" t="s">
        <v>315</v>
      </c>
      <c r="C14" s="376">
        <v>23</v>
      </c>
      <c r="D14" s="374">
        <v>62</v>
      </c>
      <c r="E14" s="374">
        <v>60</v>
      </c>
    </row>
    <row r="15" spans="1:5" ht="24.95" customHeight="1">
      <c r="A15" s="375" t="s">
        <v>180</v>
      </c>
      <c r="B15" s="372" t="s">
        <v>45</v>
      </c>
      <c r="C15" s="376">
        <v>23</v>
      </c>
      <c r="D15" s="374">
        <v>62</v>
      </c>
      <c r="E15" s="374">
        <v>60</v>
      </c>
    </row>
    <row r="16" spans="1:5" ht="24.95" customHeight="1">
      <c r="A16" s="375" t="s">
        <v>313</v>
      </c>
      <c r="B16" s="372" t="s">
        <v>45</v>
      </c>
      <c r="C16" s="376"/>
      <c r="D16" s="374">
        <v>0</v>
      </c>
      <c r="E16" s="374">
        <v>0</v>
      </c>
    </row>
    <row r="17" spans="1:5" ht="24.95" customHeight="1">
      <c r="A17" s="375" t="s">
        <v>181</v>
      </c>
      <c r="B17" s="372" t="s">
        <v>45</v>
      </c>
      <c r="C17" s="376"/>
      <c r="D17" s="374">
        <v>0</v>
      </c>
      <c r="E17" s="374">
        <v>0</v>
      </c>
    </row>
    <row r="18" spans="1:5" ht="24.95" customHeight="1">
      <c r="A18" s="368" t="s">
        <v>317</v>
      </c>
      <c r="B18" s="372"/>
      <c r="C18" s="376"/>
      <c r="D18" s="374">
        <v>0</v>
      </c>
      <c r="E18" s="374">
        <v>0</v>
      </c>
    </row>
    <row r="19" spans="1:5" ht="24.95" customHeight="1">
      <c r="A19" s="371" t="s">
        <v>318</v>
      </c>
      <c r="B19" s="372" t="s">
        <v>312</v>
      </c>
      <c r="C19" s="376">
        <v>16</v>
      </c>
      <c r="D19" s="374">
        <v>42</v>
      </c>
      <c r="E19" s="374">
        <v>7</v>
      </c>
    </row>
    <row r="20" spans="1:5" ht="24.95" customHeight="1">
      <c r="A20" s="371" t="s">
        <v>314</v>
      </c>
      <c r="B20" s="372" t="s">
        <v>315</v>
      </c>
      <c r="C20" s="376"/>
      <c r="D20" s="374">
        <v>0</v>
      </c>
      <c r="E20" s="374">
        <v>0</v>
      </c>
    </row>
    <row r="21" spans="1:5" ht="24.95" customHeight="1">
      <c r="A21" s="371" t="s">
        <v>316</v>
      </c>
      <c r="B21" s="372" t="s">
        <v>45</v>
      </c>
      <c r="C21" s="376"/>
      <c r="D21" s="374">
        <v>0</v>
      </c>
      <c r="E21" s="374">
        <v>0</v>
      </c>
    </row>
    <row r="22" spans="1:5" ht="24.95" customHeight="1">
      <c r="A22" s="371" t="s">
        <v>319</v>
      </c>
      <c r="B22" s="372" t="s">
        <v>320</v>
      </c>
      <c r="C22" s="374">
        <v>142.19999999999999</v>
      </c>
      <c r="D22" s="377">
        <v>127.4</v>
      </c>
      <c r="E22" s="377">
        <v>124.9</v>
      </c>
    </row>
    <row r="23" spans="1:5" s="371" customFormat="1" ht="24.95" customHeight="1">
      <c r="A23" s="368" t="s">
        <v>321</v>
      </c>
      <c r="C23" s="377"/>
      <c r="D23" s="377">
        <v>0</v>
      </c>
      <c r="E23" s="377">
        <v>0</v>
      </c>
    </row>
    <row r="24" spans="1:5" s="371" customFormat="1" ht="26.25" customHeight="1">
      <c r="A24" s="371" t="s">
        <v>322</v>
      </c>
      <c r="B24" s="372" t="s">
        <v>312</v>
      </c>
      <c r="C24" s="374">
        <v>76</v>
      </c>
      <c r="D24" s="374">
        <v>171</v>
      </c>
      <c r="E24" s="374">
        <v>115</v>
      </c>
    </row>
    <row r="25" spans="1:5" s="371" customFormat="1" ht="26.25" customHeight="1">
      <c r="A25" s="371" t="s">
        <v>323</v>
      </c>
      <c r="B25" s="372" t="s">
        <v>312</v>
      </c>
      <c r="C25" s="374">
        <v>76</v>
      </c>
      <c r="D25" s="374">
        <v>171</v>
      </c>
      <c r="E25" s="374">
        <v>115</v>
      </c>
    </row>
    <row r="26" spans="1:5" s="371" customFormat="1" ht="26.25" customHeight="1">
      <c r="A26" s="371" t="s">
        <v>324</v>
      </c>
      <c r="B26" s="372" t="s">
        <v>320</v>
      </c>
      <c r="C26" s="377">
        <v>505.29</v>
      </c>
      <c r="D26" s="377">
        <v>1613.07</v>
      </c>
      <c r="E26" s="374">
        <v>461.54999999999995</v>
      </c>
    </row>
    <row r="27" spans="1:5" s="371" customFormat="1" ht="15.75"/>
    <row r="28" spans="1:5" s="371" customFormat="1" ht="15.75"/>
    <row r="29" spans="1:5" s="371" customFormat="1" ht="15.75"/>
    <row r="30" spans="1:5" s="371" customFormat="1" ht="15.75"/>
    <row r="31" spans="1:5" s="371" customFormat="1" ht="15.75"/>
    <row r="32" spans="1:5" s="371" customFormat="1" ht="15.75"/>
    <row r="33" s="371" customFormat="1" ht="15.75"/>
    <row r="34" s="371" customFormat="1" ht="15.75"/>
    <row r="35" s="371" customFormat="1" ht="15.75"/>
    <row r="36" s="371" customFormat="1" ht="15.75"/>
  </sheetData>
  <mergeCells count="5">
    <mergeCell ref="A1:E1"/>
    <mergeCell ref="B3:B4"/>
    <mergeCell ref="C3:C4"/>
    <mergeCell ref="D3:D4"/>
    <mergeCell ref="E3:E4"/>
  </mergeCells>
  <printOptions horizontalCentered="1"/>
  <pageMargins left="0.55118110236220474" right="0.35433070866141736" top="0.51181102362204722" bottom="0.51181102362204722" header="0.43307086614173229" footer="0.31496062992125984"/>
  <pageSetup paperSize="9" scale="91" firstPageNumber="1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32601-33EC-47A4-9A4E-45986D565CAB}">
  <dimension ref="A1:AP47"/>
  <sheetViews>
    <sheetView zoomScale="85" zoomScaleNormal="85" workbookViewId="0">
      <selection activeCell="H20" sqref="H20"/>
    </sheetView>
  </sheetViews>
  <sheetFormatPr defaultColWidth="9" defaultRowHeight="15.75"/>
  <cols>
    <col min="1" max="1" width="57.109375" style="378" customWidth="1"/>
    <col min="2" max="2" width="9.21875" style="378" hidden="1" customWidth="1"/>
    <col min="3" max="3" width="9.21875" style="514" customWidth="1"/>
    <col min="4" max="4" width="9.6640625" style="514" hidden="1" customWidth="1"/>
    <col min="5" max="5" width="10.77734375" style="515" hidden="1" customWidth="1"/>
    <col min="6" max="6" width="12.6640625" style="515" customWidth="1"/>
    <col min="7" max="7" width="14" style="516" customWidth="1"/>
    <col min="8" max="8" width="14.88671875" style="515" customWidth="1"/>
    <col min="9" max="9" width="11" style="515" hidden="1" customWidth="1"/>
    <col min="10" max="10" width="12" style="515" customWidth="1"/>
    <col min="11" max="11" width="11" style="515" customWidth="1"/>
    <col min="12" max="16384" width="9" style="378"/>
  </cols>
  <sheetData>
    <row r="1" spans="1:42" ht="36" customHeight="1">
      <c r="A1" s="675" t="s">
        <v>327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</row>
    <row r="2" spans="1:42">
      <c r="A2" s="379"/>
      <c r="B2" s="379"/>
      <c r="C2" s="379"/>
      <c r="D2" s="379"/>
      <c r="E2" s="379"/>
      <c r="F2" s="379"/>
      <c r="G2" s="380"/>
      <c r="H2" s="379"/>
      <c r="I2" s="379"/>
      <c r="J2" s="379"/>
      <c r="K2" s="379"/>
    </row>
    <row r="3" spans="1:42" ht="44.25" customHeight="1">
      <c r="A3" s="676" t="s">
        <v>328</v>
      </c>
      <c r="B3" s="678" t="s">
        <v>329</v>
      </c>
      <c r="C3" s="680" t="s">
        <v>330</v>
      </c>
      <c r="D3" s="682">
        <v>2023</v>
      </c>
      <c r="E3" s="682"/>
      <c r="F3" s="682">
        <v>2024</v>
      </c>
      <c r="G3" s="682"/>
      <c r="H3" s="682"/>
      <c r="I3" s="673" t="s">
        <v>479</v>
      </c>
      <c r="J3" s="682" t="s">
        <v>18</v>
      </c>
      <c r="K3" s="682"/>
      <c r="L3" s="672"/>
    </row>
    <row r="4" spans="1:42" s="385" customFormat="1" ht="48.75" customHeight="1">
      <c r="A4" s="677"/>
      <c r="B4" s="679"/>
      <c r="C4" s="681"/>
      <c r="D4" s="382" t="s">
        <v>331</v>
      </c>
      <c r="E4" s="383" t="s">
        <v>20</v>
      </c>
      <c r="F4" s="383" t="s">
        <v>602</v>
      </c>
      <c r="G4" s="382" t="s">
        <v>325</v>
      </c>
      <c r="H4" s="383" t="s">
        <v>20</v>
      </c>
      <c r="I4" s="674"/>
      <c r="J4" s="382" t="s">
        <v>603</v>
      </c>
      <c r="K4" s="383" t="s">
        <v>20</v>
      </c>
      <c r="L4" s="672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84"/>
    </row>
    <row r="5" spans="1:42" ht="14.25" customHeight="1">
      <c r="A5" s="520" t="s">
        <v>480</v>
      </c>
      <c r="B5" s="521"/>
      <c r="C5" s="522"/>
      <c r="D5" s="522"/>
      <c r="E5" s="522"/>
      <c r="F5" s="522"/>
      <c r="G5" s="522"/>
      <c r="H5" s="522"/>
      <c r="I5" s="522"/>
      <c r="J5" s="522"/>
      <c r="K5" s="522"/>
    </row>
    <row r="6" spans="1:42" ht="17.25" customHeight="1">
      <c r="A6" s="404" t="s">
        <v>380</v>
      </c>
      <c r="B6" s="394"/>
      <c r="C6" s="395"/>
      <c r="D6" s="395"/>
      <c r="E6" s="395"/>
      <c r="F6" s="574"/>
      <c r="G6" s="574"/>
      <c r="H6" s="574"/>
      <c r="I6" s="574"/>
      <c r="J6" s="576"/>
      <c r="K6" s="576"/>
    </row>
    <row r="7" spans="1:42" ht="17.25" customHeight="1">
      <c r="A7" s="564" t="s">
        <v>557</v>
      </c>
      <c r="B7" s="394" t="s">
        <v>384</v>
      </c>
      <c r="C7" s="395" t="s">
        <v>10</v>
      </c>
      <c r="D7" s="395">
        <f>'HTCT thang'!D155</f>
        <v>0</v>
      </c>
      <c r="E7" s="395">
        <f>'HTCT thang'!E155</f>
        <v>37245.25</v>
      </c>
      <c r="F7" s="573">
        <f>'HTCT thang'!F155</f>
        <v>0</v>
      </c>
      <c r="G7" s="573">
        <f>'HTCT thang'!G155</f>
        <v>0</v>
      </c>
      <c r="H7" s="573">
        <f>'HTCT thang'!H155</f>
        <v>37635.15</v>
      </c>
      <c r="I7" s="574">
        <f>'HTCT thang'!I155</f>
        <v>0</v>
      </c>
      <c r="J7" s="576">
        <f>'HTCT thang'!J155</f>
        <v>0</v>
      </c>
      <c r="K7" s="576">
        <f>'HTCT thang'!K155</f>
        <v>98.964000409191939</v>
      </c>
    </row>
    <row r="8" spans="1:42" ht="17.25" customHeight="1">
      <c r="A8" s="565" t="s">
        <v>558</v>
      </c>
      <c r="B8" s="404" t="s">
        <v>397</v>
      </c>
      <c r="C8" s="525" t="s">
        <v>22</v>
      </c>
      <c r="D8" s="395">
        <f>'HTCT thang'!D164</f>
        <v>10063.700000000001</v>
      </c>
      <c r="E8" s="395">
        <f>'HTCT thang'!E164</f>
        <v>46568.17</v>
      </c>
      <c r="F8" s="573">
        <f>'HTCT thang'!F164</f>
        <v>0</v>
      </c>
      <c r="G8" s="573">
        <f>'HTCT thang'!G164</f>
        <v>10272.799999999999</v>
      </c>
      <c r="H8" s="573">
        <f>'HTCT thang'!H164</f>
        <v>47508.5</v>
      </c>
      <c r="I8" s="574">
        <f>'HTCT thang'!I164</f>
        <v>0</v>
      </c>
      <c r="J8" s="576">
        <f>'HTCT thang'!J164</f>
        <v>102.07776463924799</v>
      </c>
      <c r="K8" s="576">
        <f>'HTCT thang'!K164</f>
        <v>102.01925478282699</v>
      </c>
    </row>
    <row r="9" spans="1:42" ht="14.25" customHeight="1">
      <c r="A9" s="399" t="s">
        <v>399</v>
      </c>
      <c r="B9" s="394" t="s">
        <v>400</v>
      </c>
      <c r="C9" s="395" t="s">
        <v>10</v>
      </c>
      <c r="D9" s="395">
        <f>'HTCT thang'!D184</f>
        <v>187.8</v>
      </c>
      <c r="E9" s="395">
        <f>'HTCT thang'!E184</f>
        <v>331.4</v>
      </c>
      <c r="F9" s="573">
        <f>'HTCT thang'!F184</f>
        <v>0</v>
      </c>
      <c r="G9" s="573">
        <f>'HTCT thang'!G184</f>
        <v>163.6</v>
      </c>
      <c r="H9" s="573">
        <f>'HTCT thang'!H184</f>
        <v>329.90999999999997</v>
      </c>
      <c r="I9" s="574">
        <f>'HTCT thang'!I184</f>
        <v>0</v>
      </c>
      <c r="J9" s="576">
        <f>'HTCT thang'!J184</f>
        <v>87.113951011714576</v>
      </c>
      <c r="K9" s="576">
        <f>'HTCT thang'!K184</f>
        <v>99.550392275196145</v>
      </c>
    </row>
    <row r="10" spans="1:42" ht="14.25" customHeight="1">
      <c r="A10" s="399" t="s">
        <v>559</v>
      </c>
      <c r="B10" s="394" t="s">
        <v>405</v>
      </c>
      <c r="C10" s="395" t="s">
        <v>22</v>
      </c>
      <c r="D10" s="571">
        <f>'HTCT thang'!D187</f>
        <v>1916.8999999999999</v>
      </c>
      <c r="E10" s="571">
        <f>'HTCT thang'!E187</f>
        <v>7650.9000000000005</v>
      </c>
      <c r="F10" s="573">
        <f>'HTCT thang'!F185</f>
        <v>0</v>
      </c>
      <c r="G10" s="573">
        <f>'HTCT thang'!G187</f>
        <v>1982.4827</v>
      </c>
      <c r="H10" s="573">
        <f>'HTCT thang'!H187</f>
        <v>7890.1526999999996</v>
      </c>
      <c r="I10" s="574">
        <f>'HTCT thang'!I185</f>
        <v>0</v>
      </c>
      <c r="J10" s="576">
        <f>'HTCT thang'!J187</f>
        <v>103.42128958213785</v>
      </c>
      <c r="K10" s="576">
        <f>'HTCT thang'!K187</f>
        <v>103.12711837823001</v>
      </c>
    </row>
    <row r="11" spans="1:42" ht="14.25" customHeight="1">
      <c r="A11" s="592" t="s">
        <v>622</v>
      </c>
      <c r="B11" s="394"/>
      <c r="C11" s="395"/>
      <c r="D11" s="571"/>
      <c r="E11" s="571"/>
      <c r="F11" s="573"/>
      <c r="G11" s="573"/>
      <c r="H11" s="573"/>
      <c r="I11" s="574"/>
      <c r="J11" s="576"/>
      <c r="K11" s="576"/>
    </row>
    <row r="12" spans="1:42" ht="14.25" customHeight="1">
      <c r="A12" s="404" t="s">
        <v>623</v>
      </c>
      <c r="B12" s="394" t="s">
        <v>413</v>
      </c>
      <c r="C12" s="395" t="s">
        <v>68</v>
      </c>
      <c r="D12" s="395">
        <f>'HTCT thang'!D197</f>
        <v>0</v>
      </c>
      <c r="E12" s="395">
        <f>'HTCT thang'!E197</f>
        <v>0</v>
      </c>
      <c r="F12" s="573">
        <f>'HTCT thang'!F197</f>
        <v>100.49</v>
      </c>
      <c r="G12" s="573">
        <f>'HTCT thang'!G197</f>
        <v>116.61</v>
      </c>
      <c r="H12" s="573">
        <f>'HTCT thang'!H197</f>
        <v>110.39</v>
      </c>
      <c r="I12" s="574">
        <f>'HTCT thang'!I197</f>
        <v>117.62</v>
      </c>
      <c r="J12" s="576">
        <f>'HTCT thang'!J197</f>
        <v>0</v>
      </c>
      <c r="K12" s="576">
        <f>'HTCT thang'!K197</f>
        <v>0</v>
      </c>
    </row>
    <row r="13" spans="1:42" ht="14.25" customHeight="1">
      <c r="A13" s="566" t="s">
        <v>70</v>
      </c>
      <c r="B13" s="394"/>
      <c r="C13" s="395" t="s">
        <v>45</v>
      </c>
      <c r="D13" s="395">
        <f>'HTCT thang'!D198</f>
        <v>0</v>
      </c>
      <c r="E13" s="395">
        <f>'HTCT thang'!E198</f>
        <v>0</v>
      </c>
      <c r="F13" s="573">
        <f>'HTCT thang'!F198</f>
        <v>101.56</v>
      </c>
      <c r="G13" s="573">
        <f>'HTCT thang'!G198</f>
        <v>100</v>
      </c>
      <c r="H13" s="573">
        <f>'HTCT thang'!H198</f>
        <v>99.55</v>
      </c>
      <c r="I13" s="574">
        <f>'HTCT thang'!I198</f>
        <v>112.9</v>
      </c>
      <c r="J13" s="576">
        <f>'HTCT thang'!J198</f>
        <v>0</v>
      </c>
      <c r="K13" s="576">
        <f>'HTCT thang'!K198</f>
        <v>0</v>
      </c>
    </row>
    <row r="14" spans="1:42" ht="14.25" customHeight="1">
      <c r="A14" s="567" t="s">
        <v>72</v>
      </c>
      <c r="B14" s="418"/>
      <c r="C14" s="395" t="s">
        <v>45</v>
      </c>
      <c r="D14" s="395">
        <f>'HTCT thang'!D200</f>
        <v>0</v>
      </c>
      <c r="E14" s="395">
        <f>'HTCT thang'!E200</f>
        <v>0</v>
      </c>
      <c r="F14" s="573">
        <f>'HTCT thang'!F200</f>
        <v>100.44</v>
      </c>
      <c r="G14" s="573">
        <f>'HTCT thang'!G200</f>
        <v>116.71</v>
      </c>
      <c r="H14" s="573">
        <f>'HTCT thang'!H200</f>
        <v>110.5</v>
      </c>
      <c r="I14" s="574">
        <f>'HTCT thang'!I200</f>
        <v>117.86</v>
      </c>
      <c r="J14" s="576">
        <f>'HTCT thang'!J200</f>
        <v>0</v>
      </c>
      <c r="K14" s="576">
        <f>'HTCT thang'!K200</f>
        <v>0</v>
      </c>
    </row>
    <row r="15" spans="1:42" ht="14.25" customHeight="1">
      <c r="A15" s="567" t="s">
        <v>94</v>
      </c>
      <c r="B15" s="394"/>
      <c r="C15" s="395"/>
      <c r="D15" s="395">
        <f>'HTCT thang'!D222</f>
        <v>0</v>
      </c>
      <c r="E15" s="395">
        <f>'HTCT thang'!E222</f>
        <v>0</v>
      </c>
      <c r="F15" s="573">
        <f>'HTCT thang'!F222</f>
        <v>106.92</v>
      </c>
      <c r="G15" s="573">
        <f>'HTCT thang'!G222</f>
        <v>105.65</v>
      </c>
      <c r="H15" s="573">
        <f>'HTCT thang'!H222</f>
        <v>103.12</v>
      </c>
      <c r="I15" s="574">
        <f>'HTCT thang'!I222</f>
        <v>100.26</v>
      </c>
      <c r="J15" s="576">
        <f>'HTCT thang'!J222</f>
        <v>0</v>
      </c>
      <c r="K15" s="576">
        <f>'HTCT thang'!K222</f>
        <v>0</v>
      </c>
    </row>
    <row r="16" spans="1:42" ht="14.25" customHeight="1">
      <c r="A16" s="567" t="s">
        <v>95</v>
      </c>
      <c r="B16" s="394"/>
      <c r="C16" s="395"/>
      <c r="D16" s="395">
        <f>'HTCT thang'!D224</f>
        <v>0</v>
      </c>
      <c r="E16" s="395">
        <f>'HTCT thang'!E224</f>
        <v>0</v>
      </c>
      <c r="F16" s="573">
        <f>'HTCT thang'!F224</f>
        <v>103.56</v>
      </c>
      <c r="G16" s="573">
        <f>'HTCT thang'!G224</f>
        <v>108</v>
      </c>
      <c r="H16" s="573">
        <f>'HTCT thang'!H224</f>
        <v>99.25</v>
      </c>
      <c r="I16" s="574">
        <f>'HTCT thang'!I224</f>
        <v>93.23</v>
      </c>
      <c r="J16" s="576">
        <f>'HTCT thang'!J224</f>
        <v>0</v>
      </c>
      <c r="K16" s="576">
        <f>'HTCT thang'!K224</f>
        <v>0</v>
      </c>
    </row>
    <row r="17" spans="1:12" ht="14.25" customHeight="1">
      <c r="A17" s="593" t="s">
        <v>624</v>
      </c>
      <c r="B17" s="394"/>
      <c r="C17" s="395"/>
      <c r="D17" s="395"/>
      <c r="E17" s="395"/>
      <c r="F17" s="573"/>
      <c r="G17" s="594">
        <v>99.69</v>
      </c>
      <c r="H17" s="594">
        <v>107.61</v>
      </c>
      <c r="I17" s="574"/>
      <c r="J17" s="576"/>
      <c r="K17" s="576"/>
    </row>
    <row r="18" spans="1:12" ht="14.25" customHeight="1">
      <c r="A18" s="593" t="s">
        <v>625</v>
      </c>
      <c r="B18" s="394"/>
      <c r="C18" s="395"/>
      <c r="D18" s="395"/>
      <c r="E18" s="395"/>
      <c r="F18" s="573"/>
      <c r="G18" s="594">
        <v>101.96</v>
      </c>
      <c r="H18" s="594">
        <v>98.44</v>
      </c>
      <c r="I18" s="574"/>
      <c r="J18" s="594">
        <v>98.07</v>
      </c>
      <c r="K18" s="576"/>
    </row>
    <row r="19" spans="1:12" s="470" customFormat="1" ht="14.25" customHeight="1">
      <c r="A19" s="450" t="s">
        <v>481</v>
      </c>
      <c r="B19" s="465"/>
      <c r="C19" s="395" t="s">
        <v>626</v>
      </c>
      <c r="D19" s="395">
        <f>'HTCT thang'!D242</f>
        <v>0</v>
      </c>
      <c r="E19" s="395">
        <f>'HTCT thang'!E242</f>
        <v>0</v>
      </c>
      <c r="F19" s="573">
        <f>'HTCT thang'!F242</f>
        <v>6078555.0635408722</v>
      </c>
      <c r="G19" s="573">
        <f>'HTCT thang'!G242</f>
        <v>6228240.2785735568</v>
      </c>
      <c r="H19" s="573">
        <f>'HTCT thang'!H242</f>
        <v>24687951.163508937</v>
      </c>
      <c r="I19" s="574">
        <f>'HTCT thang'!I242</f>
        <v>102.46251310497286</v>
      </c>
      <c r="J19" s="576">
        <f>'HTCT thang'!J242</f>
        <v>107.07947651630757</v>
      </c>
      <c r="K19" s="576">
        <f>'HTCT thang'!K242</f>
        <v>105.24971442047099</v>
      </c>
    </row>
    <row r="20" spans="1:12" ht="14.25" customHeight="1">
      <c r="A20" s="519" t="s">
        <v>157</v>
      </c>
      <c r="B20" s="394" t="s">
        <v>418</v>
      </c>
      <c r="C20" s="395"/>
      <c r="D20" s="395">
        <f>'HTCT thang'!D243</f>
        <v>0</v>
      </c>
      <c r="E20" s="395">
        <f>'HTCT thang'!E243</f>
        <v>0</v>
      </c>
      <c r="F20" s="573">
        <f>'HTCT thang'!F243</f>
        <v>4936573.38</v>
      </c>
      <c r="G20" s="573">
        <f>'HTCT thang'!G243</f>
        <v>5053083.1000000006</v>
      </c>
      <c r="H20" s="573">
        <f>'HTCT thang'!H243</f>
        <v>20093126.065620609</v>
      </c>
      <c r="I20" s="574">
        <f>'HTCT thang'!I243</f>
        <v>102.36013345759281</v>
      </c>
      <c r="J20" s="576">
        <f>'HTCT thang'!J243</f>
        <v>106.22778868604314</v>
      </c>
      <c r="K20" s="576">
        <f>'HTCT thang'!K243</f>
        <v>104.54759712103409</v>
      </c>
    </row>
    <row r="21" spans="1:12" ht="14.25" customHeight="1">
      <c r="A21" s="519" t="s">
        <v>158</v>
      </c>
      <c r="B21" s="394" t="s">
        <v>419</v>
      </c>
      <c r="C21" s="474" t="s">
        <v>420</v>
      </c>
      <c r="D21" s="395">
        <f>'HTCT thang'!D244</f>
        <v>0</v>
      </c>
      <c r="E21" s="395">
        <f>'HTCT thang'!E244</f>
        <v>0</v>
      </c>
      <c r="F21" s="573">
        <f>'HTCT thang'!F244</f>
        <v>53607.51</v>
      </c>
      <c r="G21" s="573">
        <f>'HTCT thang'!G244</f>
        <v>57428</v>
      </c>
      <c r="H21" s="573">
        <f>'HTCT thang'!H244</f>
        <v>205280.66</v>
      </c>
      <c r="I21" s="574">
        <f>'HTCT thang'!I244</f>
        <v>107.12678130358974</v>
      </c>
      <c r="J21" s="576">
        <f>'HTCT thang'!J244</f>
        <v>122.08809661553627</v>
      </c>
      <c r="K21" s="576">
        <f>'HTCT thang'!K244</f>
        <v>110.77115894933375</v>
      </c>
    </row>
    <row r="22" spans="1:12" ht="14.25" customHeight="1">
      <c r="A22" s="519" t="s">
        <v>159</v>
      </c>
      <c r="B22" s="394" t="s">
        <v>419</v>
      </c>
      <c r="C22" s="474" t="s">
        <v>420</v>
      </c>
      <c r="D22" s="395">
        <f>'HTCT thang'!D245</f>
        <v>0</v>
      </c>
      <c r="E22" s="395">
        <f>'HTCT thang'!E245</f>
        <v>0</v>
      </c>
      <c r="F22" s="573">
        <f>'HTCT thang'!F245</f>
        <v>490138.06</v>
      </c>
      <c r="G22" s="573">
        <f>'HTCT thang'!G245</f>
        <v>498768.4</v>
      </c>
      <c r="H22" s="573">
        <f>'HTCT thang'!H245</f>
        <v>1966002.96</v>
      </c>
      <c r="I22" s="574">
        <f>'HTCT thang'!I245</f>
        <v>101.7607977637974</v>
      </c>
      <c r="J22" s="576">
        <f>'HTCT thang'!J245</f>
        <v>106.41681819153787</v>
      </c>
      <c r="K22" s="576">
        <f>'HTCT thang'!K245</f>
        <v>106.10623268803282</v>
      </c>
    </row>
    <row r="23" spans="1:12" ht="14.25" customHeight="1">
      <c r="A23" s="519" t="s">
        <v>160</v>
      </c>
      <c r="B23" s="394" t="s">
        <v>421</v>
      </c>
      <c r="C23" s="474" t="s">
        <v>420</v>
      </c>
      <c r="D23" s="395">
        <f>'HTCT thang'!D246</f>
        <v>0</v>
      </c>
      <c r="E23" s="395">
        <f>'HTCT thang'!E246</f>
        <v>0</v>
      </c>
      <c r="F23" s="573">
        <f>'HTCT thang'!F246</f>
        <v>18515.150000000001</v>
      </c>
      <c r="G23" s="573">
        <f>'HTCT thang'!G246</f>
        <v>20122.560000000001</v>
      </c>
      <c r="H23" s="573">
        <f>'HTCT thang'!H246</f>
        <v>70355.8</v>
      </c>
      <c r="I23" s="574">
        <f>'HTCT thang'!I246</f>
        <v>108.68159318179976</v>
      </c>
      <c r="J23" s="576">
        <f>'HTCT thang'!J246</f>
        <v>83.503523466282928</v>
      </c>
      <c r="K23" s="576">
        <f>'HTCT thang'!K246</f>
        <v>94.222365276428661</v>
      </c>
    </row>
    <row r="24" spans="1:12" ht="14.25" customHeight="1">
      <c r="A24" s="519" t="s">
        <v>161</v>
      </c>
      <c r="B24" s="394" t="s">
        <v>422</v>
      </c>
      <c r="C24" s="474" t="s">
        <v>420</v>
      </c>
      <c r="D24" s="395">
        <f>'HTCT thang'!D247</f>
        <v>0</v>
      </c>
      <c r="E24" s="395">
        <f>'HTCT thang'!E247</f>
        <v>0</v>
      </c>
      <c r="F24" s="573">
        <f>'HTCT thang'!F247</f>
        <v>579720.96354087221</v>
      </c>
      <c r="G24" s="573">
        <f>'HTCT thang'!G247</f>
        <v>598838.21857355605</v>
      </c>
      <c r="H24" s="573">
        <f>'HTCT thang'!H247</f>
        <v>2353185.6778883254</v>
      </c>
      <c r="I24" s="574">
        <f>'HTCT thang'!I247</f>
        <v>103.29766495175846</v>
      </c>
      <c r="J24" s="576">
        <f>'HTCT thang'!J247</f>
        <v>115.20584919870073</v>
      </c>
      <c r="K24" s="576">
        <f>'HTCT thang'!K247</f>
        <v>110.76009774676581</v>
      </c>
    </row>
    <row r="25" spans="1:12" s="413" customFormat="1" ht="14.25" customHeight="1">
      <c r="A25" s="496" t="s">
        <v>482</v>
      </c>
      <c r="B25" s="492" t="s">
        <v>448</v>
      </c>
      <c r="C25" s="395" t="s">
        <v>320</v>
      </c>
      <c r="D25" s="395">
        <f>'HTCT thang'!D335</f>
        <v>0</v>
      </c>
      <c r="E25" s="395">
        <f>'HTCT thang'!E335</f>
        <v>0</v>
      </c>
      <c r="F25" s="573">
        <f>'HTCT thang'!F335</f>
        <v>681237.5199999999</v>
      </c>
      <c r="G25" s="573">
        <f>'HTCT thang'!G335</f>
        <v>705780.8600000001</v>
      </c>
      <c r="H25" s="573">
        <f>'HTCT thang'!H335</f>
        <v>2679765.6450672001</v>
      </c>
      <c r="I25" s="574">
        <f>G25/F25%</f>
        <v>103.60275810997612</v>
      </c>
      <c r="J25" s="576">
        <f>'HTCT thang'!J335</f>
        <v>134.9420731550652</v>
      </c>
      <c r="K25" s="576">
        <f>'HTCT thang'!K335</f>
        <v>134.13592350906887</v>
      </c>
    </row>
    <row r="26" spans="1:12" s="413" customFormat="1" ht="14.25" customHeight="1">
      <c r="A26" s="520" t="s">
        <v>593</v>
      </c>
      <c r="B26" s="523"/>
      <c r="C26" s="524"/>
      <c r="D26" s="522"/>
      <c r="E26" s="522"/>
      <c r="F26" s="575"/>
      <c r="G26" s="575"/>
      <c r="H26" s="575"/>
      <c r="I26" s="575"/>
      <c r="J26" s="577"/>
      <c r="K26" s="577"/>
    </row>
    <row r="27" spans="1:12" s="413" customFormat="1" ht="15" customHeight="1">
      <c r="A27" s="404" t="s">
        <v>592</v>
      </c>
      <c r="B27" s="404"/>
      <c r="C27" s="395" t="s">
        <v>320</v>
      </c>
      <c r="D27" s="395">
        <f>'HTCT thang'!D30</f>
        <v>0</v>
      </c>
      <c r="E27" s="395">
        <f>'HTCT thang'!E30</f>
        <v>0</v>
      </c>
      <c r="F27" s="574">
        <f>'HTCT thang'!F30</f>
        <v>511513</v>
      </c>
      <c r="G27" s="574">
        <f>'HTCT thang'!G30</f>
        <v>638730</v>
      </c>
      <c r="H27" s="574">
        <f>'HTCT thang'!H30</f>
        <v>1978397</v>
      </c>
      <c r="I27" s="574">
        <f>'HTCT thang'!I30</f>
        <v>0</v>
      </c>
      <c r="J27" s="576">
        <f>'HTCT thang'!J30</f>
        <v>126.36758241106017</v>
      </c>
      <c r="K27" s="576">
        <f>'HTCT thang'!K30</f>
        <v>112.84136897252912</v>
      </c>
      <c r="L27" s="412"/>
    </row>
    <row r="28" spans="1:12" s="413" customFormat="1" ht="15" customHeight="1">
      <c r="A28" s="394" t="s">
        <v>591</v>
      </c>
      <c r="B28" s="404"/>
      <c r="C28" s="409"/>
      <c r="D28" s="395"/>
      <c r="E28" s="395"/>
      <c r="F28" s="574"/>
      <c r="G28" s="574"/>
      <c r="H28" s="574"/>
      <c r="I28" s="574"/>
      <c r="J28" s="576"/>
      <c r="K28" s="576"/>
      <c r="L28" s="412"/>
    </row>
    <row r="29" spans="1:12" ht="15" customHeight="1">
      <c r="A29" s="399" t="s">
        <v>334</v>
      </c>
      <c r="B29" s="394" t="s">
        <v>335</v>
      </c>
      <c r="C29" s="395" t="s">
        <v>337</v>
      </c>
      <c r="D29" s="395">
        <f>'HTCT thang'!D7</f>
        <v>0</v>
      </c>
      <c r="E29" s="395">
        <f>'HTCT thang'!E7</f>
        <v>0</v>
      </c>
      <c r="F29" s="574">
        <f>'HTCT thang'!F7</f>
        <v>0</v>
      </c>
      <c r="G29" s="574">
        <f>'HTCT thang'!G7</f>
        <v>0</v>
      </c>
      <c r="H29" s="574">
        <f>'HTCT thang'!H8</f>
        <v>434</v>
      </c>
      <c r="I29" s="574">
        <v>0</v>
      </c>
      <c r="J29" s="576">
        <v>0</v>
      </c>
      <c r="K29" s="573">
        <f>'HTCT thang'!K8</f>
        <v>88.211382113821145</v>
      </c>
    </row>
    <row r="30" spans="1:12" ht="14.25" customHeight="1">
      <c r="A30" s="399" t="s">
        <v>340</v>
      </c>
      <c r="B30" s="394" t="s">
        <v>343</v>
      </c>
      <c r="C30" s="395" t="s">
        <v>337</v>
      </c>
      <c r="D30" s="395">
        <f>'HTCT thang'!D13</f>
        <v>0</v>
      </c>
      <c r="E30" s="395">
        <f>'HTCT thang'!E13</f>
        <v>0</v>
      </c>
      <c r="F30" s="574">
        <f>'HTCT thang'!F13</f>
        <v>0</v>
      </c>
      <c r="G30" s="574">
        <f>'HTCT thang'!G13</f>
        <v>0</v>
      </c>
      <c r="H30" s="574">
        <f>'HTCT thang'!H11</f>
        <v>605</v>
      </c>
      <c r="I30" s="574">
        <v>0</v>
      </c>
      <c r="J30" s="576">
        <v>0</v>
      </c>
      <c r="K30" s="573">
        <f>'HTCT thang'!K11</f>
        <v>128.99786780383795</v>
      </c>
    </row>
    <row r="31" spans="1:12" ht="14.25" customHeight="1">
      <c r="A31" s="399" t="s">
        <v>341</v>
      </c>
      <c r="B31" s="394" t="s">
        <v>335</v>
      </c>
      <c r="C31" s="395" t="s">
        <v>337</v>
      </c>
      <c r="D31" s="395">
        <f>'HTCT thang'!D11</f>
        <v>0</v>
      </c>
      <c r="E31" s="395">
        <f>'HTCT thang'!E11</f>
        <v>0</v>
      </c>
      <c r="F31" s="574">
        <f>'HTCT thang'!F11</f>
        <v>0</v>
      </c>
      <c r="G31" s="574">
        <f>'HTCT thang'!G11</f>
        <v>0</v>
      </c>
      <c r="H31" s="574">
        <f>'HTCT thang'!H12</f>
        <v>61</v>
      </c>
      <c r="I31" s="574">
        <v>0</v>
      </c>
      <c r="J31" s="576">
        <v>0</v>
      </c>
      <c r="K31" s="573">
        <f>'HTCT thang'!K12</f>
        <v>169.44444444444446</v>
      </c>
    </row>
    <row r="32" spans="1:12" ht="14.25" customHeight="1">
      <c r="A32" s="399" t="s">
        <v>342</v>
      </c>
      <c r="B32" s="394" t="s">
        <v>335</v>
      </c>
      <c r="C32" s="395" t="s">
        <v>337</v>
      </c>
      <c r="D32" s="395">
        <f>'HTCT thang'!D12</f>
        <v>0</v>
      </c>
      <c r="E32" s="395">
        <f>'HTCT thang'!E12</f>
        <v>0</v>
      </c>
      <c r="F32" s="574">
        <f>'HTCT thang'!F12</f>
        <v>0</v>
      </c>
      <c r="G32" s="574">
        <f>'HTCT thang'!G12</f>
        <v>0</v>
      </c>
      <c r="H32" s="574">
        <f>'HTCT thang'!H13</f>
        <v>185</v>
      </c>
      <c r="I32" s="574">
        <v>0</v>
      </c>
      <c r="J32" s="576">
        <v>0</v>
      </c>
      <c r="K32" s="573">
        <f>'HTCT thang'!K13</f>
        <v>124.16107382550335</v>
      </c>
    </row>
    <row r="33" spans="1:11" ht="14.25" customHeight="1">
      <c r="A33" s="404" t="s">
        <v>594</v>
      </c>
      <c r="B33" s="394"/>
      <c r="C33" s="395"/>
      <c r="D33" s="395">
        <f>'HTCT thang'!D16</f>
        <v>0</v>
      </c>
      <c r="E33" s="395">
        <f>'HTCT thang'!E16</f>
        <v>0</v>
      </c>
      <c r="F33" s="574">
        <f>'HTCT thang'!F16</f>
        <v>0</v>
      </c>
      <c r="G33" s="574">
        <f>'HTCT thang'!G16</f>
        <v>0</v>
      </c>
      <c r="H33" s="574">
        <f>'HTCT thang'!H16</f>
        <v>0</v>
      </c>
      <c r="I33" s="574">
        <f>'HTCT thang'!I16</f>
        <v>0</v>
      </c>
      <c r="J33" s="576">
        <f>'HTCT thang'!J16</f>
        <v>0</v>
      </c>
      <c r="K33" s="576">
        <f>'HTCT thang'!K16</f>
        <v>0</v>
      </c>
    </row>
    <row r="34" spans="1:11" ht="14.25" customHeight="1">
      <c r="A34" s="399" t="s">
        <v>347</v>
      </c>
      <c r="B34" s="394"/>
      <c r="C34" s="395" t="s">
        <v>349</v>
      </c>
      <c r="D34" s="395">
        <f>'HTCT thang'!D17</f>
        <v>0</v>
      </c>
      <c r="E34" s="395">
        <f>'HTCT thang'!E17</f>
        <v>0</v>
      </c>
      <c r="F34" s="574">
        <f>'HTCT thang'!F17</f>
        <v>0</v>
      </c>
      <c r="G34" s="574">
        <f>'HTCT thang'!G17</f>
        <v>0</v>
      </c>
      <c r="H34" s="574">
        <f>'HTCT thang'!H17</f>
        <v>12</v>
      </c>
      <c r="I34" s="574">
        <f>'HTCT thang'!I17</f>
        <v>0</v>
      </c>
      <c r="J34" s="576">
        <f>'HTCT thang'!J17</f>
        <v>0</v>
      </c>
      <c r="K34" s="576">
        <f>'HTCT thang'!K17</f>
        <v>240</v>
      </c>
    </row>
    <row r="35" spans="1:11" ht="14.25" customHeight="1">
      <c r="A35" s="399" t="s">
        <v>351</v>
      </c>
      <c r="B35" s="407"/>
      <c r="C35" s="395" t="s">
        <v>356</v>
      </c>
      <c r="D35" s="395">
        <f>'HTCT thang'!D20</f>
        <v>0</v>
      </c>
      <c r="E35" s="395">
        <f>'HTCT thang'!E20</f>
        <v>0</v>
      </c>
      <c r="F35" s="574">
        <f>'HTCT thang'!F20</f>
        <v>0</v>
      </c>
      <c r="G35" s="574">
        <f>'HTCT thang'!G20</f>
        <v>0</v>
      </c>
      <c r="H35" s="574">
        <f>'HTCT thang'!H20</f>
        <v>2099.4699999999998</v>
      </c>
      <c r="I35" s="574">
        <f>'HTCT thang'!I20</f>
        <v>0</v>
      </c>
      <c r="J35" s="576">
        <f>'HTCT thang'!J20</f>
        <v>0</v>
      </c>
      <c r="K35" s="576">
        <f>'HTCT thang'!K20</f>
        <v>50.995391063240305</v>
      </c>
    </row>
    <row r="36" spans="1:11" ht="14.25" customHeight="1">
      <c r="A36" s="404" t="s">
        <v>595</v>
      </c>
      <c r="B36" s="394" t="s">
        <v>355</v>
      </c>
      <c r="C36" s="395"/>
      <c r="D36" s="395">
        <f>'HTCT thang'!D23</f>
        <v>0</v>
      </c>
      <c r="E36" s="395">
        <f>'HTCT thang'!E23</f>
        <v>0</v>
      </c>
      <c r="F36" s="574">
        <f>'HTCT thang'!F23</f>
        <v>0</v>
      </c>
      <c r="G36" s="574">
        <f>'HTCT thang'!G23</f>
        <v>0</v>
      </c>
      <c r="H36" s="574">
        <f>'HTCT thang'!H23</f>
        <v>0</v>
      </c>
      <c r="I36" s="574">
        <f>'HTCT thang'!I23</f>
        <v>0</v>
      </c>
      <c r="J36" s="576">
        <f>'HTCT thang'!J23</f>
        <v>0</v>
      </c>
      <c r="K36" s="576">
        <f>'HTCT thang'!K23</f>
        <v>0</v>
      </c>
    </row>
    <row r="37" spans="1:11" ht="14.25" customHeight="1">
      <c r="A37" s="399" t="s">
        <v>347</v>
      </c>
      <c r="B37" s="394"/>
      <c r="C37" s="395" t="s">
        <v>349</v>
      </c>
      <c r="D37" s="395">
        <f>'HTCT thang'!D24</f>
        <v>0</v>
      </c>
      <c r="E37" s="395">
        <f>'HTCT thang'!E24</f>
        <v>0</v>
      </c>
      <c r="F37" s="574">
        <f>'HTCT thang'!F24</f>
        <v>0</v>
      </c>
      <c r="G37" s="574">
        <f>'HTCT thang'!G24</f>
        <v>0</v>
      </c>
      <c r="H37" s="574">
        <f>'HTCT thang'!H24</f>
        <v>34</v>
      </c>
      <c r="I37" s="574">
        <f>'HTCT thang'!I24</f>
        <v>0</v>
      </c>
      <c r="J37" s="576">
        <f>'HTCT thang'!J24</f>
        <v>0</v>
      </c>
      <c r="K37" s="576">
        <f>'HTCT thang'!K24</f>
        <v>147.83000000000001</v>
      </c>
    </row>
    <row r="38" spans="1:11" ht="14.25" customHeight="1">
      <c r="A38" s="399" t="s">
        <v>351</v>
      </c>
      <c r="B38" s="407"/>
      <c r="C38" s="395" t="s">
        <v>356</v>
      </c>
      <c r="D38" s="395">
        <f>'HTCT thang'!D27</f>
        <v>0</v>
      </c>
      <c r="E38" s="395">
        <f>'HTCT thang'!E27</f>
        <v>0</v>
      </c>
      <c r="F38" s="574">
        <f>'HTCT thang'!F27</f>
        <v>0</v>
      </c>
      <c r="G38" s="574">
        <f>'HTCT thang'!G27</f>
        <v>0</v>
      </c>
      <c r="H38" s="574">
        <f>'HTCT thang'!H27</f>
        <v>363.08199999999999</v>
      </c>
      <c r="I38" s="574">
        <f>'HTCT thang'!I27</f>
        <v>0</v>
      </c>
      <c r="J38" s="576">
        <f>'HTCT thang'!J27</f>
        <v>0</v>
      </c>
      <c r="K38" s="576">
        <f>'HTCT thang'!K27</f>
        <v>139.73596713474953</v>
      </c>
    </row>
    <row r="39" spans="1:11" ht="14.25" customHeight="1">
      <c r="A39" s="386" t="s">
        <v>596</v>
      </c>
      <c r="B39" s="394" t="s">
        <v>360</v>
      </c>
      <c r="C39" s="395" t="s">
        <v>320</v>
      </c>
      <c r="D39" s="395">
        <f>'HTCT thang'!D49</f>
        <v>0</v>
      </c>
      <c r="E39" s="395">
        <f>'HTCT thang'!E49</f>
        <v>9034310.5853110012</v>
      </c>
      <c r="F39" s="574">
        <f>'HTCT thang'!F49</f>
        <v>0</v>
      </c>
      <c r="G39" s="574">
        <f>'HTCT thang'!G49</f>
        <v>0</v>
      </c>
      <c r="H39" s="574">
        <f>'HTCT thang'!H49</f>
        <v>9300504.5577729996</v>
      </c>
      <c r="I39" s="574">
        <f>'HTCT thang'!I49</f>
        <v>0</v>
      </c>
      <c r="J39" s="576">
        <f>'HTCT thang'!J49</f>
        <v>0</v>
      </c>
      <c r="K39" s="576">
        <f>'HTCT thang'!K49</f>
        <v>102.94647798466001</v>
      </c>
    </row>
    <row r="40" spans="1:11" ht="14.25" customHeight="1">
      <c r="A40" s="404" t="s">
        <v>597</v>
      </c>
      <c r="B40" s="394" t="s">
        <v>362</v>
      </c>
      <c r="C40" s="395" t="s">
        <v>320</v>
      </c>
      <c r="D40" s="395">
        <f>'HTCT thang'!D72</f>
        <v>0</v>
      </c>
      <c r="E40" s="395">
        <f>'HTCT thang'!E72</f>
        <v>9492335.9578820001</v>
      </c>
      <c r="F40" s="574">
        <f>'HTCT thang'!F72</f>
        <v>0</v>
      </c>
      <c r="G40" s="574">
        <f>'HTCT thang'!G72</f>
        <v>0</v>
      </c>
      <c r="H40" s="574">
        <f>'HTCT thang'!H72</f>
        <v>9581901.5335000008</v>
      </c>
      <c r="I40" s="574">
        <f>'HTCT thang'!I72</f>
        <v>0</v>
      </c>
      <c r="J40" s="576">
        <f>'HTCT thang'!J72</f>
        <v>0</v>
      </c>
      <c r="K40" s="576">
        <f>'HTCT thang'!K72</f>
        <v>100.94355673898825</v>
      </c>
    </row>
    <row r="41" spans="1:11" ht="14.25" customHeight="1">
      <c r="A41" s="386" t="s">
        <v>598</v>
      </c>
      <c r="B41" s="434"/>
      <c r="C41" s="435"/>
      <c r="D41" s="395">
        <f>'HTCT thang'!D95</f>
        <v>0</v>
      </c>
      <c r="E41" s="395">
        <f>'HTCT thang'!E95</f>
        <v>0</v>
      </c>
      <c r="F41" s="574">
        <f>'HTCT thang'!F95</f>
        <v>0</v>
      </c>
      <c r="G41" s="574">
        <f>'HTCT thang'!G95</f>
        <v>0</v>
      </c>
      <c r="H41" s="574">
        <f>'HTCT thang'!H95</f>
        <v>0</v>
      </c>
      <c r="I41" s="574">
        <f>'HTCT thang'!I95</f>
        <v>0</v>
      </c>
      <c r="J41" s="576">
        <f>'HTCT thang'!J95</f>
        <v>0</v>
      </c>
      <c r="K41" s="576">
        <f>'HTCT thang'!K95</f>
        <v>0</v>
      </c>
    </row>
    <row r="42" spans="1:11" ht="14.25" customHeight="1">
      <c r="A42" s="399" t="s">
        <v>555</v>
      </c>
      <c r="B42" s="394" t="s">
        <v>366</v>
      </c>
      <c r="C42" s="388" t="s">
        <v>320</v>
      </c>
      <c r="D42" s="395">
        <f>'HTCT thang'!D96</f>
        <v>0</v>
      </c>
      <c r="E42" s="395" t="str">
        <f>'HTCT thang'!E96</f>
        <v>126.220</v>
      </c>
      <c r="F42" s="574">
        <f>'HTCT thang'!F96</f>
        <v>122666</v>
      </c>
      <c r="G42" s="574">
        <f>'HTCT thang'!G96</f>
        <v>0</v>
      </c>
      <c r="H42" s="574">
        <f>'HTCT thang'!H96</f>
        <v>125000</v>
      </c>
      <c r="I42" s="574">
        <f>'HTCT thang'!I96</f>
        <v>0</v>
      </c>
      <c r="J42" s="576">
        <f>'HTCT thang'!J96</f>
        <v>0</v>
      </c>
      <c r="K42" s="576">
        <f>'HTCT thang'!K96</f>
        <v>99.033433687212806</v>
      </c>
    </row>
    <row r="43" spans="1:11" ht="14.25" customHeight="1">
      <c r="A43" s="562" t="s">
        <v>556</v>
      </c>
      <c r="B43" s="441" t="s">
        <v>368</v>
      </c>
      <c r="C43" s="388" t="s">
        <v>320</v>
      </c>
      <c r="D43" s="395">
        <f>'HTCT thang'!D106</f>
        <v>0</v>
      </c>
      <c r="E43" s="395" t="str">
        <f>'HTCT thang'!E106</f>
        <v>128.162</v>
      </c>
      <c r="F43" s="574">
        <f>'HTCT thang'!F106</f>
        <v>127464</v>
      </c>
      <c r="G43" s="574">
        <f>'HTCT thang'!G106</f>
        <v>0</v>
      </c>
      <c r="H43" s="574">
        <f>'HTCT thang'!H106</f>
        <v>130000</v>
      </c>
      <c r="I43" s="574">
        <f>'HTCT thang'!I106</f>
        <v>0</v>
      </c>
      <c r="J43" s="576">
        <f>'HTCT thang'!J106</f>
        <v>0</v>
      </c>
      <c r="K43" s="576">
        <f>'HTCT thang'!K106</f>
        <v>101.43412243878842</v>
      </c>
    </row>
    <row r="44" spans="1:11" s="413" customFormat="1" ht="14.25" customHeight="1">
      <c r="A44" s="563" t="s">
        <v>307</v>
      </c>
      <c r="B44" s="386"/>
      <c r="C44" s="381"/>
      <c r="D44" s="395">
        <f>'HTCT thang'!D121</f>
        <v>0</v>
      </c>
      <c r="E44" s="395" t="str">
        <f>'HTCT thang'!E121</f>
        <v>0,68</v>
      </c>
      <c r="F44" s="576">
        <f>'HTCT thang'!F121</f>
        <v>1.01</v>
      </c>
      <c r="G44" s="574">
        <f>'HTCT thang'!G121</f>
        <v>0</v>
      </c>
      <c r="H44" s="576">
        <f>'HTCT thang'!H121</f>
        <v>1</v>
      </c>
      <c r="I44" s="574">
        <f>'HTCT thang'!I121</f>
        <v>0</v>
      </c>
      <c r="J44" s="576">
        <f>'HTCT thang'!J121</f>
        <v>0</v>
      </c>
      <c r="K44" s="576" t="str">
        <f>'HTCT thang'!K121</f>
        <v>-</v>
      </c>
    </row>
    <row r="45" spans="1:11" ht="14.25" customHeight="1">
      <c r="A45" s="482" t="s">
        <v>599</v>
      </c>
      <c r="B45" s="394"/>
      <c r="C45" s="395" t="s">
        <v>590</v>
      </c>
      <c r="D45" s="395">
        <f>'HTCT thang'!D267</f>
        <v>0</v>
      </c>
      <c r="E45" s="395">
        <f>'HTCT thang'!E267</f>
        <v>0</v>
      </c>
      <c r="F45" s="574">
        <f>'HTCT thang'!F267</f>
        <v>0</v>
      </c>
      <c r="G45" s="574">
        <f>'HTCT thang'!G267</f>
        <v>0</v>
      </c>
      <c r="H45" s="574">
        <f>'HTCT thang'!H267</f>
        <v>5520185561.4633999</v>
      </c>
      <c r="I45" s="574">
        <f>'HTCT thang'!I267</f>
        <v>0</v>
      </c>
      <c r="J45" s="576">
        <f>'HTCT thang'!J267</f>
        <v>0</v>
      </c>
      <c r="K45" s="576">
        <f>'HTCT thang'!K267</f>
        <v>131.07309553667332</v>
      </c>
    </row>
    <row r="46" spans="1:11" ht="14.25" customHeight="1">
      <c r="A46" s="482" t="s">
        <v>600</v>
      </c>
      <c r="B46" s="394"/>
      <c r="C46" s="395" t="s">
        <v>590</v>
      </c>
      <c r="D46" s="395">
        <f>'HTCT thang'!D281</f>
        <v>0</v>
      </c>
      <c r="E46" s="395">
        <f>'HTCT thang'!E281</f>
        <v>0</v>
      </c>
      <c r="F46" s="574">
        <f>'HTCT thang'!F281</f>
        <v>0</v>
      </c>
      <c r="G46" s="574">
        <f>'HTCT thang'!G281</f>
        <v>0</v>
      </c>
      <c r="H46" s="574">
        <f>'HTCT thang'!H281</f>
        <v>5318990805.5093994</v>
      </c>
      <c r="I46" s="574">
        <f>'HTCT thang'!I281</f>
        <v>0</v>
      </c>
      <c r="J46" s="576">
        <f>'HTCT thang'!J281</f>
        <v>0</v>
      </c>
      <c r="K46" s="576">
        <f>'HTCT thang'!K281</f>
        <v>120.11630152476751</v>
      </c>
    </row>
    <row r="47" spans="1:11" ht="14.25" customHeight="1">
      <c r="A47" s="404" t="s">
        <v>601</v>
      </c>
      <c r="B47" s="394" t="s">
        <v>443</v>
      </c>
      <c r="C47" s="395" t="s">
        <v>68</v>
      </c>
      <c r="D47" s="395">
        <f>'HTCT thang'!D296</f>
        <v>0</v>
      </c>
      <c r="E47" s="395">
        <f>'HTCT thang'!E296</f>
        <v>0</v>
      </c>
      <c r="F47" s="574">
        <f>'HTCT thang'!F296</f>
        <v>0</v>
      </c>
      <c r="G47" s="574">
        <f>'HTCT thang'!G296</f>
        <v>0</v>
      </c>
      <c r="H47" s="576">
        <v>102.37</v>
      </c>
      <c r="I47" s="574">
        <f>'HTCT thang'!I296</f>
        <v>0</v>
      </c>
      <c r="J47" s="576">
        <f>'HTCT thang'!J296</f>
        <v>0</v>
      </c>
      <c r="K47" s="576">
        <f>'HTCT thang'!K296</f>
        <v>0</v>
      </c>
    </row>
  </sheetData>
  <mergeCells count="9">
    <mergeCell ref="L3:L4"/>
    <mergeCell ref="A1:K1"/>
    <mergeCell ref="A3:A4"/>
    <mergeCell ref="B3:B4"/>
    <mergeCell ref="C3:C4"/>
    <mergeCell ref="D3:E3"/>
    <mergeCell ref="F3:H3"/>
    <mergeCell ref="I3:I4"/>
    <mergeCell ref="J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45D7-0541-42E0-95B4-CF425DD31457}">
  <dimension ref="A1:H14"/>
  <sheetViews>
    <sheetView workbookViewId="0">
      <pane xSplit="1" ySplit="3" topLeftCell="B4" activePane="bottomRight" state="frozen"/>
      <selection activeCell="A20" sqref="A20"/>
      <selection pane="topRight" activeCell="A20" sqref="A20"/>
      <selection pane="bottomLeft" activeCell="A20" sqref="A20"/>
      <selection pane="bottomRight" activeCell="A20" sqref="A20"/>
    </sheetView>
  </sheetViews>
  <sheetFormatPr defaultColWidth="11.33203125" defaultRowHeight="15.75"/>
  <cols>
    <col min="1" max="1" width="40" style="1" customWidth="1"/>
    <col min="2" max="2" width="8.44140625" style="1" customWidth="1"/>
    <col min="3" max="3" width="14" style="1" customWidth="1"/>
    <col min="4" max="4" width="13.21875" style="1" customWidth="1"/>
    <col min="5" max="5" width="18.44140625" style="1" customWidth="1"/>
    <col min="6" max="6" width="11.77734375" style="1" customWidth="1"/>
    <col min="7" max="16384" width="11.33203125" style="1"/>
  </cols>
  <sheetData>
    <row r="1" spans="1:8" ht="50.1" customHeight="1">
      <c r="A1" s="683" t="s">
        <v>0</v>
      </c>
      <c r="B1" s="683"/>
      <c r="C1" s="683"/>
      <c r="D1" s="683"/>
      <c r="E1" s="683"/>
    </row>
    <row r="2" spans="1:8" ht="24.95" customHeight="1">
      <c r="A2" s="2"/>
      <c r="B2" s="2"/>
      <c r="C2" s="2"/>
      <c r="D2" s="2"/>
      <c r="E2" s="2"/>
    </row>
    <row r="3" spans="1:8">
      <c r="A3" s="2"/>
      <c r="B3" s="2"/>
      <c r="C3" s="3"/>
      <c r="D3" s="2"/>
      <c r="E3" s="4"/>
    </row>
    <row r="4" spans="1:8" ht="24.95" customHeight="1">
      <c r="A4" s="5"/>
      <c r="B4" s="6" t="s">
        <v>1</v>
      </c>
      <c r="C4" s="6" t="s">
        <v>2</v>
      </c>
      <c r="D4" s="6" t="s">
        <v>3</v>
      </c>
      <c r="E4" s="6" t="s">
        <v>4</v>
      </c>
      <c r="H4" s="7"/>
    </row>
    <row r="5" spans="1:8" ht="32.25" customHeight="1">
      <c r="A5" s="2"/>
      <c r="B5" s="8" t="s">
        <v>5</v>
      </c>
      <c r="C5" s="8" t="s">
        <v>6</v>
      </c>
      <c r="D5" s="8" t="s">
        <v>7</v>
      </c>
      <c r="E5" s="9" t="s">
        <v>8</v>
      </c>
      <c r="H5" s="7"/>
    </row>
    <row r="6" spans="1:8" s="13" customFormat="1" ht="23.25" customHeight="1">
      <c r="A6" s="10" t="s">
        <v>9</v>
      </c>
      <c r="B6" s="11"/>
      <c r="C6" s="11"/>
      <c r="D6" s="11"/>
      <c r="E6" s="12"/>
      <c r="H6" s="14"/>
    </row>
    <row r="7" spans="1:8" ht="37.5" customHeight="1">
      <c r="A7" s="15" t="s">
        <v>554</v>
      </c>
      <c r="B7" s="16" t="s">
        <v>10</v>
      </c>
      <c r="C7" s="559">
        <f>C8+C9+C10+C11+C12+C13+C14</f>
        <v>37635.15</v>
      </c>
      <c r="D7" s="559">
        <f>D8+D9+D10+D11+D12+D13+D14</f>
        <v>37245.25</v>
      </c>
      <c r="E7" s="561">
        <f>D7/C7%</f>
        <v>98.964000409191939</v>
      </c>
      <c r="F7" s="17"/>
    </row>
    <row r="8" spans="1:8">
      <c r="A8" s="18" t="s">
        <v>11</v>
      </c>
      <c r="B8" s="16" t="s">
        <v>10</v>
      </c>
      <c r="C8" s="560">
        <v>28986.510000000002</v>
      </c>
      <c r="D8" s="560">
        <v>28746.39</v>
      </c>
      <c r="E8" s="561">
        <f t="shared" ref="E8:E14" si="0">D8/C8%</f>
        <v>99.171614657990887</v>
      </c>
      <c r="F8" s="17">
        <f>D8/$D$7%</f>
        <v>77.181358696746571</v>
      </c>
      <c r="G8" s="19"/>
    </row>
    <row r="9" spans="1:8" ht="20.100000000000001" customHeight="1">
      <c r="A9" s="18" t="s">
        <v>12</v>
      </c>
      <c r="B9" s="16" t="s">
        <v>10</v>
      </c>
      <c r="C9" s="560">
        <v>2024.18</v>
      </c>
      <c r="D9" s="560">
        <v>2015.62</v>
      </c>
      <c r="E9" s="561">
        <f t="shared" si="0"/>
        <v>99.577112707367917</v>
      </c>
      <c r="F9" s="17">
        <f t="shared" ref="F9:F14" si="1">D9/$D$7%</f>
        <v>5.4117504916734349</v>
      </c>
      <c r="G9" s="19"/>
    </row>
    <row r="10" spans="1:8" ht="20.100000000000001" customHeight="1">
      <c r="A10" s="18" t="s">
        <v>13</v>
      </c>
      <c r="B10" s="16" t="s">
        <v>10</v>
      </c>
      <c r="C10" s="560">
        <v>242.95999999999998</v>
      </c>
      <c r="D10" s="560">
        <v>232.91</v>
      </c>
      <c r="E10" s="561">
        <f t="shared" si="0"/>
        <v>95.863516628251574</v>
      </c>
      <c r="F10" s="17">
        <f t="shared" si="1"/>
        <v>0.62534148649827836</v>
      </c>
      <c r="G10" s="19"/>
    </row>
    <row r="11" spans="1:8" ht="20.100000000000001" customHeight="1">
      <c r="A11" s="18" t="s">
        <v>14</v>
      </c>
      <c r="B11" s="16" t="s">
        <v>10</v>
      </c>
      <c r="C11" s="560">
        <v>87.460000000000008</v>
      </c>
      <c r="D11" s="560">
        <v>75.040000000000006</v>
      </c>
      <c r="E11" s="561">
        <f t="shared" si="0"/>
        <v>85.799222501715079</v>
      </c>
      <c r="F11" s="17">
        <f t="shared" si="1"/>
        <v>0.20147535591786875</v>
      </c>
      <c r="G11" s="19"/>
    </row>
    <row r="12" spans="1:8" ht="20.100000000000001" customHeight="1">
      <c r="A12" s="18" t="s">
        <v>15</v>
      </c>
      <c r="B12" s="16" t="s">
        <v>10</v>
      </c>
      <c r="C12" s="560">
        <v>1385.5900000000001</v>
      </c>
      <c r="D12" s="560">
        <v>1338.51</v>
      </c>
      <c r="E12" s="561">
        <f t="shared" si="0"/>
        <v>96.60216947293209</v>
      </c>
      <c r="F12" s="17">
        <f t="shared" si="1"/>
        <v>3.5937737026869199</v>
      </c>
      <c r="G12" s="19"/>
    </row>
    <row r="13" spans="1:8" ht="20.100000000000001" customHeight="1">
      <c r="A13" s="18" t="s">
        <v>16</v>
      </c>
      <c r="B13" s="16" t="s">
        <v>10</v>
      </c>
      <c r="C13" s="560">
        <v>2549.56</v>
      </c>
      <c r="D13" s="560">
        <v>2511.7800000000002</v>
      </c>
      <c r="E13" s="561">
        <f t="shared" si="0"/>
        <v>98.518175685216278</v>
      </c>
      <c r="F13" s="17">
        <f t="shared" si="1"/>
        <v>6.7438935166229257</v>
      </c>
      <c r="G13" s="19"/>
    </row>
    <row r="14" spans="1:8" ht="20.100000000000001" customHeight="1">
      <c r="A14" s="18" t="s">
        <v>17</v>
      </c>
      <c r="B14" s="16" t="s">
        <v>10</v>
      </c>
      <c r="C14" s="560">
        <v>2358.89</v>
      </c>
      <c r="D14" s="560">
        <v>2325</v>
      </c>
      <c r="E14" s="561">
        <f t="shared" si="0"/>
        <v>98.563307318272578</v>
      </c>
      <c r="F14" s="17">
        <f t="shared" si="1"/>
        <v>6.2424067498540081</v>
      </c>
      <c r="G14" s="19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2A5B-9676-4887-AA4A-05AE6D79A32D}">
  <dimension ref="A1:M38"/>
  <sheetViews>
    <sheetView zoomScalePageLayoutView="90" workbookViewId="0">
      <pane xSplit="2" ySplit="5" topLeftCell="C18" activePane="bottomRight" state="frozen"/>
      <selection activeCell="A20" sqref="A20"/>
      <selection pane="topRight" activeCell="A20" sqref="A20"/>
      <selection pane="bottomLeft" activeCell="A20" sqref="A20"/>
      <selection pane="bottomRight" activeCell="A33" sqref="A33"/>
    </sheetView>
  </sheetViews>
  <sheetFormatPr defaultColWidth="11.33203125" defaultRowHeight="15.75"/>
  <cols>
    <col min="1" max="1" width="40" style="1" customWidth="1"/>
    <col min="2" max="2" width="8.44140625" style="1" customWidth="1"/>
    <col min="3" max="3" width="11.44140625" style="1" customWidth="1"/>
    <col min="4" max="4" width="11" style="1" customWidth="1"/>
    <col min="5" max="5" width="14" style="1" customWidth="1"/>
    <col min="6" max="7" width="13.21875" style="1" customWidth="1"/>
    <col min="8" max="8" width="18.44140625" style="1" customWidth="1"/>
    <col min="9" max="9" width="11.77734375" style="1" customWidth="1"/>
    <col min="10" max="16384" width="11.33203125" style="1"/>
  </cols>
  <sheetData>
    <row r="1" spans="1:13" ht="50.1" customHeight="1">
      <c r="A1" s="683" t="s">
        <v>0</v>
      </c>
      <c r="B1" s="683"/>
      <c r="C1" s="683"/>
      <c r="D1" s="683"/>
      <c r="E1" s="683"/>
      <c r="F1" s="683"/>
      <c r="G1" s="683"/>
      <c r="H1" s="683"/>
    </row>
    <row r="2" spans="1:13" ht="24.95" customHeight="1">
      <c r="A2" s="2"/>
      <c r="B2" s="2"/>
      <c r="C2" s="2"/>
      <c r="D2" s="2"/>
      <c r="E2" s="2"/>
      <c r="F2" s="2"/>
      <c r="G2" s="2"/>
      <c r="H2" s="2"/>
    </row>
    <row r="3" spans="1:13">
      <c r="A3" s="2"/>
      <c r="B3" s="2"/>
      <c r="C3" s="2"/>
      <c r="D3" s="2"/>
      <c r="E3" s="3"/>
      <c r="F3" s="2"/>
      <c r="G3" s="2"/>
      <c r="H3" s="4"/>
    </row>
    <row r="4" spans="1:13" ht="24.95" customHeight="1">
      <c r="A4" s="5"/>
      <c r="B4" s="6" t="s">
        <v>1</v>
      </c>
      <c r="C4" s="684">
        <v>2023</v>
      </c>
      <c r="D4" s="684"/>
      <c r="E4" s="684">
        <v>2024</v>
      </c>
      <c r="F4" s="684"/>
      <c r="G4" s="684" t="s">
        <v>18</v>
      </c>
      <c r="H4" s="684"/>
      <c r="K4" s="7"/>
    </row>
    <row r="5" spans="1:13" ht="32.25" customHeight="1">
      <c r="A5" s="2"/>
      <c r="B5" s="8" t="s">
        <v>5</v>
      </c>
      <c r="C5" s="8" t="s">
        <v>325</v>
      </c>
      <c r="D5" s="9" t="s">
        <v>326</v>
      </c>
      <c r="E5" s="8" t="s">
        <v>325</v>
      </c>
      <c r="F5" s="9" t="s">
        <v>326</v>
      </c>
      <c r="G5" s="8" t="s">
        <v>19</v>
      </c>
      <c r="H5" s="9" t="s">
        <v>20</v>
      </c>
      <c r="K5" s="7"/>
    </row>
    <row r="6" spans="1:13" s="13" customFormat="1" ht="20.100000000000001" customHeight="1">
      <c r="A6" s="20" t="s">
        <v>667</v>
      </c>
      <c r="B6" s="21">
        <v>0</v>
      </c>
      <c r="C6" s="21"/>
      <c r="D6" s="21"/>
      <c r="E6" s="21"/>
      <c r="F6" s="21"/>
      <c r="G6" s="21" t="str">
        <f>IFERROR(E6/C6%,"")</f>
        <v/>
      </c>
      <c r="H6" s="21" t="str">
        <f>IFERROR(F6/D6%,"")</f>
        <v/>
      </c>
      <c r="I6" s="36"/>
      <c r="J6" s="588"/>
    </row>
    <row r="7" spans="1:13" s="13" customFormat="1" ht="20.100000000000001" customHeight="1">
      <c r="A7" s="20" t="s">
        <v>21</v>
      </c>
      <c r="B7" s="22" t="s">
        <v>22</v>
      </c>
      <c r="C7" s="579">
        <f>C10+C13+C17+C20</f>
        <v>10063.700000000001</v>
      </c>
      <c r="D7" s="579">
        <f t="shared" ref="D7:F7" si="0">D10+D13+D17+D20</f>
        <v>46568.17</v>
      </c>
      <c r="E7" s="579">
        <f t="shared" si="0"/>
        <v>10272.799999999999</v>
      </c>
      <c r="F7" s="579">
        <f t="shared" si="0"/>
        <v>47508.5</v>
      </c>
      <c r="G7" s="586">
        <f t="shared" ref="G7:G9" si="1">IFERROR(E7/C7%,"")</f>
        <v>102.07776463924799</v>
      </c>
      <c r="H7" s="586">
        <f t="shared" ref="H7:H9" si="2">IFERROR(F7/D7%,"")</f>
        <v>102.01925478282699</v>
      </c>
      <c r="I7" s="36"/>
      <c r="J7" s="588"/>
    </row>
    <row r="8" spans="1:13" ht="20.100000000000001" customHeight="1">
      <c r="A8" s="23" t="s">
        <v>23</v>
      </c>
      <c r="B8" s="24">
        <v>0</v>
      </c>
      <c r="C8" s="578"/>
      <c r="D8" s="578"/>
      <c r="E8" s="578"/>
      <c r="F8" s="578"/>
      <c r="G8" s="585" t="str">
        <f t="shared" si="1"/>
        <v/>
      </c>
      <c r="H8" s="585" t="str">
        <f t="shared" si="2"/>
        <v/>
      </c>
      <c r="I8" s="17"/>
      <c r="J8" s="19"/>
    </row>
    <row r="9" spans="1:13" ht="20.100000000000001" customHeight="1">
      <c r="A9" s="25" t="s">
        <v>24</v>
      </c>
      <c r="B9" s="26" t="s">
        <v>25</v>
      </c>
      <c r="C9" s="580">
        <v>16600</v>
      </c>
      <c r="D9" s="580"/>
      <c r="E9" s="581">
        <v>15850</v>
      </c>
      <c r="F9" s="581"/>
      <c r="G9" s="585">
        <f t="shared" si="1"/>
        <v>95.481927710843379</v>
      </c>
      <c r="H9" s="585" t="str">
        <f t="shared" si="2"/>
        <v/>
      </c>
      <c r="I9" s="17"/>
      <c r="J9" s="19"/>
    </row>
    <row r="10" spans="1:13" ht="20.100000000000001" customHeight="1">
      <c r="A10" s="25" t="s">
        <v>26</v>
      </c>
      <c r="B10" s="26" t="s">
        <v>22</v>
      </c>
      <c r="C10" s="580">
        <v>116</v>
      </c>
      <c r="D10" s="580">
        <v>452</v>
      </c>
      <c r="E10" s="581">
        <v>112</v>
      </c>
      <c r="F10" s="581">
        <v>443.09999999999997</v>
      </c>
      <c r="G10" s="585">
        <f t="shared" ref="G10:G38" si="3">IFERROR(E10/C10%,"")</f>
        <v>96.551724137931046</v>
      </c>
      <c r="H10" s="585">
        <f t="shared" ref="H10:H38" si="4">IFERROR(F10/D10%,"")</f>
        <v>98.030973451327441</v>
      </c>
      <c r="I10" s="17"/>
      <c r="J10" s="19"/>
    </row>
    <row r="11" spans="1:13" ht="20.100000000000001" customHeight="1">
      <c r="A11" s="23" t="s">
        <v>27</v>
      </c>
      <c r="B11" s="24">
        <v>0</v>
      </c>
      <c r="C11" s="578"/>
      <c r="D11" s="578"/>
      <c r="E11" s="578"/>
      <c r="F11" s="578"/>
      <c r="G11" s="585" t="str">
        <f t="shared" si="3"/>
        <v/>
      </c>
      <c r="H11" s="585" t="str">
        <f t="shared" si="4"/>
        <v/>
      </c>
      <c r="I11" s="17"/>
      <c r="J11" s="19"/>
    </row>
    <row r="12" spans="1:13" ht="20.100000000000001" customHeight="1">
      <c r="A12" s="25" t="s">
        <v>28</v>
      </c>
      <c r="B12" s="26" t="s">
        <v>25</v>
      </c>
      <c r="C12" s="580">
        <v>93000</v>
      </c>
      <c r="D12" s="580"/>
      <c r="E12" s="581">
        <v>89500</v>
      </c>
      <c r="F12" s="581"/>
      <c r="G12" s="585">
        <f t="shared" si="3"/>
        <v>96.236559139784944</v>
      </c>
      <c r="H12" s="585" t="str">
        <f t="shared" si="4"/>
        <v/>
      </c>
      <c r="I12" s="17"/>
      <c r="J12" s="19"/>
    </row>
    <row r="13" spans="1:13" ht="20.100000000000001" customHeight="1">
      <c r="A13" s="25" t="s">
        <v>26</v>
      </c>
      <c r="B13" s="26" t="s">
        <v>22</v>
      </c>
      <c r="C13" s="580">
        <v>448.2</v>
      </c>
      <c r="D13" s="580">
        <v>1778</v>
      </c>
      <c r="E13" s="581">
        <v>430.8</v>
      </c>
      <c r="F13" s="581">
        <v>1721.8</v>
      </c>
      <c r="G13" s="585">
        <f t="shared" si="3"/>
        <v>96.117804551539493</v>
      </c>
      <c r="H13" s="585">
        <f t="shared" si="4"/>
        <v>96.839145106861636</v>
      </c>
      <c r="I13" s="17"/>
      <c r="J13" s="19"/>
    </row>
    <row r="14" spans="1:13" ht="20.100000000000001" customHeight="1">
      <c r="A14" s="25" t="s">
        <v>29</v>
      </c>
      <c r="B14" s="26" t="s">
        <v>22</v>
      </c>
      <c r="C14" s="580">
        <v>5150</v>
      </c>
      <c r="D14" s="580">
        <v>20500</v>
      </c>
      <c r="E14" s="581">
        <v>5250</v>
      </c>
      <c r="F14" s="581">
        <v>20980</v>
      </c>
      <c r="G14" s="585">
        <f t="shared" si="3"/>
        <v>101.94174757281553</v>
      </c>
      <c r="H14" s="585">
        <f t="shared" si="4"/>
        <v>102.34146341463415</v>
      </c>
      <c r="I14" s="17"/>
      <c r="J14" s="19"/>
    </row>
    <row r="15" spans="1:13" ht="20.100000000000001" customHeight="1">
      <c r="A15" s="23" t="s">
        <v>30</v>
      </c>
      <c r="B15" s="24">
        <v>0</v>
      </c>
      <c r="C15" s="578"/>
      <c r="D15" s="578"/>
      <c r="E15" s="578"/>
      <c r="F15" s="578"/>
      <c r="G15" s="585" t="str">
        <f t="shared" si="3"/>
        <v/>
      </c>
      <c r="H15" s="585" t="str">
        <f t="shared" si="4"/>
        <v/>
      </c>
      <c r="I15" s="17"/>
      <c r="J15" s="19"/>
    </row>
    <row r="16" spans="1:13" ht="20.100000000000001" customHeight="1">
      <c r="A16" s="25" t="s">
        <v>28</v>
      </c>
      <c r="B16" s="26" t="s">
        <v>25</v>
      </c>
      <c r="C16" s="580">
        <v>476050</v>
      </c>
      <c r="D16" s="580"/>
      <c r="E16" s="581">
        <v>484100</v>
      </c>
      <c r="F16" s="581"/>
      <c r="G16" s="585">
        <f t="shared" si="3"/>
        <v>101.69099884465918</v>
      </c>
      <c r="H16" s="585" t="str">
        <f t="shared" si="4"/>
        <v/>
      </c>
      <c r="I16" s="17"/>
      <c r="J16" s="19"/>
      <c r="K16" s="27"/>
      <c r="L16" s="27"/>
      <c r="M16" s="28"/>
    </row>
    <row r="17" spans="1:12" ht="20.100000000000001" customHeight="1">
      <c r="A17" s="25" t="s">
        <v>26</v>
      </c>
      <c r="B17" s="26" t="s">
        <v>22</v>
      </c>
      <c r="C17" s="580">
        <v>6363.5</v>
      </c>
      <c r="D17" s="580">
        <v>29582.28</v>
      </c>
      <c r="E17" s="581">
        <v>6500</v>
      </c>
      <c r="F17" s="581">
        <v>30190</v>
      </c>
      <c r="G17" s="585">
        <f t="shared" si="3"/>
        <v>102.14504596527068</v>
      </c>
      <c r="H17" s="585">
        <f t="shared" si="4"/>
        <v>102.05433793473661</v>
      </c>
      <c r="I17" s="17"/>
      <c r="J17" s="19"/>
      <c r="K17" s="27"/>
      <c r="L17" s="27"/>
    </row>
    <row r="18" spans="1:12" ht="20.100000000000001" customHeight="1">
      <c r="A18" s="23" t="s">
        <v>31</v>
      </c>
      <c r="B18" s="24">
        <v>0</v>
      </c>
      <c r="C18" s="578"/>
      <c r="D18" s="578"/>
      <c r="E18" s="578"/>
      <c r="F18" s="578"/>
      <c r="G18" s="585" t="str">
        <f t="shared" si="3"/>
        <v/>
      </c>
      <c r="H18" s="585" t="str">
        <f t="shared" si="4"/>
        <v/>
      </c>
      <c r="I18" s="17"/>
      <c r="J18" s="19"/>
      <c r="L18" s="28"/>
    </row>
    <row r="19" spans="1:12">
      <c r="A19" s="29" t="s">
        <v>24</v>
      </c>
      <c r="B19" s="30" t="s">
        <v>32</v>
      </c>
      <c r="C19" s="582">
        <v>11950</v>
      </c>
      <c r="D19" s="582"/>
      <c r="E19" s="581">
        <v>11650</v>
      </c>
      <c r="F19" s="581"/>
      <c r="G19" s="585">
        <f t="shared" si="3"/>
        <v>97.489539748953973</v>
      </c>
      <c r="H19" s="585" t="str">
        <f t="shared" si="4"/>
        <v/>
      </c>
      <c r="I19" s="17"/>
      <c r="J19" s="19"/>
    </row>
    <row r="20" spans="1:12" ht="20.100000000000001" customHeight="1">
      <c r="A20" s="31" t="s">
        <v>33</v>
      </c>
      <c r="B20" s="30" t="s">
        <v>22</v>
      </c>
      <c r="C20" s="582">
        <v>3136</v>
      </c>
      <c r="D20" s="582">
        <v>14755.89</v>
      </c>
      <c r="E20" s="581">
        <v>3230</v>
      </c>
      <c r="F20" s="581">
        <v>15153.6</v>
      </c>
      <c r="G20" s="585">
        <f t="shared" si="3"/>
        <v>102.99744897959184</v>
      </c>
      <c r="H20" s="585">
        <f t="shared" si="4"/>
        <v>102.69526270526549</v>
      </c>
      <c r="I20" s="17"/>
      <c r="J20" s="19"/>
    </row>
    <row r="21" spans="1:12">
      <c r="A21" s="29" t="s">
        <v>34</v>
      </c>
      <c r="B21" s="30" t="s">
        <v>35</v>
      </c>
      <c r="C21" s="582">
        <v>57490</v>
      </c>
      <c r="D21" s="582">
        <v>256426.69</v>
      </c>
      <c r="E21" s="581">
        <v>60300</v>
      </c>
      <c r="F21" s="581">
        <v>269785</v>
      </c>
      <c r="G21" s="585">
        <f t="shared" si="3"/>
        <v>104.88780657505653</v>
      </c>
      <c r="H21" s="585">
        <f t="shared" si="4"/>
        <v>105.20940702389443</v>
      </c>
      <c r="I21" s="17"/>
      <c r="J21" s="19"/>
    </row>
    <row r="22" spans="1:12" ht="20.100000000000001" customHeight="1">
      <c r="A22" s="23" t="s">
        <v>36</v>
      </c>
      <c r="B22" s="32"/>
      <c r="C22" s="582"/>
      <c r="D22" s="582"/>
      <c r="E22" s="581"/>
      <c r="F22" s="581"/>
      <c r="G22" s="585" t="str">
        <f t="shared" si="3"/>
        <v/>
      </c>
      <c r="H22" s="585" t="str">
        <f t="shared" si="4"/>
        <v/>
      </c>
      <c r="I22" s="17"/>
      <c r="J22" s="19"/>
    </row>
    <row r="23" spans="1:12">
      <c r="A23" s="29" t="s">
        <v>24</v>
      </c>
      <c r="B23" s="30" t="s">
        <v>32</v>
      </c>
      <c r="C23" s="582">
        <v>10470</v>
      </c>
      <c r="D23" s="582"/>
      <c r="E23" s="581">
        <v>10210</v>
      </c>
      <c r="F23" s="581"/>
      <c r="G23" s="585">
        <f t="shared" si="3"/>
        <v>97.516714422158543</v>
      </c>
      <c r="H23" s="585" t="str">
        <f t="shared" si="4"/>
        <v/>
      </c>
      <c r="I23" s="17"/>
    </row>
    <row r="24" spans="1:12" ht="20.100000000000001" customHeight="1">
      <c r="A24" s="31" t="s">
        <v>37</v>
      </c>
      <c r="B24" s="30" t="s">
        <v>22</v>
      </c>
      <c r="C24" s="582">
        <v>2862.5</v>
      </c>
      <c r="D24" s="582">
        <v>13558.28</v>
      </c>
      <c r="E24" s="581">
        <v>2950</v>
      </c>
      <c r="F24" s="581">
        <v>13911.6</v>
      </c>
      <c r="G24" s="585">
        <f t="shared" si="3"/>
        <v>103.05676855895196</v>
      </c>
      <c r="H24" s="585">
        <f t="shared" si="4"/>
        <v>102.60593526612519</v>
      </c>
      <c r="I24" s="17"/>
    </row>
    <row r="25" spans="1:12">
      <c r="A25" s="29" t="s">
        <v>38</v>
      </c>
      <c r="B25" s="30" t="s">
        <v>35</v>
      </c>
      <c r="C25" s="582">
        <v>45970</v>
      </c>
      <c r="D25" s="582">
        <v>202577.52</v>
      </c>
      <c r="E25" s="581">
        <v>48300</v>
      </c>
      <c r="F25" s="581">
        <v>213600</v>
      </c>
      <c r="G25" s="585">
        <f t="shared" si="3"/>
        <v>105.06852294974983</v>
      </c>
      <c r="H25" s="585">
        <f t="shared" si="4"/>
        <v>105.44111705978038</v>
      </c>
      <c r="I25" s="17"/>
    </row>
    <row r="26" spans="1:12" s="13" customFormat="1">
      <c r="A26" s="33" t="s">
        <v>668</v>
      </c>
      <c r="B26" s="32"/>
      <c r="C26" s="583"/>
      <c r="D26" s="583"/>
      <c r="E26" s="584"/>
      <c r="F26" s="584"/>
      <c r="G26" s="586" t="str">
        <f t="shared" si="3"/>
        <v/>
      </c>
      <c r="H26" s="586" t="str">
        <f t="shared" si="4"/>
        <v/>
      </c>
      <c r="I26" s="36"/>
    </row>
    <row r="27" spans="1:12" ht="20.100000000000001" customHeight="1">
      <c r="A27" s="34" t="s">
        <v>39</v>
      </c>
      <c r="B27" s="30" t="s">
        <v>10</v>
      </c>
      <c r="C27" s="582">
        <v>187.8</v>
      </c>
      <c r="D27" s="582">
        <v>331.4</v>
      </c>
      <c r="E27" s="578">
        <v>163.6</v>
      </c>
      <c r="F27" s="578">
        <v>329.90999999999997</v>
      </c>
      <c r="G27" s="585">
        <f t="shared" si="3"/>
        <v>87.113951011714576</v>
      </c>
      <c r="H27" s="585">
        <f t="shared" si="4"/>
        <v>99.550392275196145</v>
      </c>
      <c r="I27" s="17"/>
    </row>
    <row r="28" spans="1:12">
      <c r="A28" s="34" t="s">
        <v>40</v>
      </c>
      <c r="B28" s="30" t="s">
        <v>41</v>
      </c>
      <c r="C28" s="582">
        <v>3886.9</v>
      </c>
      <c r="D28" s="582">
        <v>14963.1</v>
      </c>
      <c r="E28" s="578">
        <v>4089</v>
      </c>
      <c r="F28" s="578">
        <v>15405.141960000001</v>
      </c>
      <c r="G28" s="585">
        <f t="shared" si="3"/>
        <v>105.19951632406288</v>
      </c>
      <c r="H28" s="585">
        <f t="shared" si="4"/>
        <v>102.95421376586403</v>
      </c>
      <c r="I28" s="17"/>
    </row>
    <row r="29" spans="1:12" s="13" customFormat="1" ht="30" customHeight="1">
      <c r="A29" s="34" t="s">
        <v>42</v>
      </c>
      <c r="B29" s="30" t="s">
        <v>43</v>
      </c>
      <c r="C29" s="582">
        <v>5356</v>
      </c>
      <c r="D29" s="582">
        <v>12843</v>
      </c>
      <c r="E29" s="578">
        <v>5561</v>
      </c>
      <c r="F29" s="578">
        <v>12877.38</v>
      </c>
      <c r="G29" s="585">
        <f t="shared" si="3"/>
        <v>103.82748319641523</v>
      </c>
      <c r="H29" s="585">
        <f t="shared" si="4"/>
        <v>100.26769446391029</v>
      </c>
      <c r="I29" s="17"/>
      <c r="J29" s="36"/>
    </row>
    <row r="30" spans="1:12" s="587" customFormat="1" ht="30.75" customHeight="1">
      <c r="A30" s="20" t="s">
        <v>669</v>
      </c>
      <c r="B30" s="37" t="s">
        <v>22</v>
      </c>
      <c r="C30" s="579">
        <f>C31+C35</f>
        <v>1916.8999999999999</v>
      </c>
      <c r="D30" s="579">
        <f t="shared" ref="D30:F30" si="5">D31+D35</f>
        <v>7650.9000000000005</v>
      </c>
      <c r="E30" s="579">
        <f t="shared" si="5"/>
        <v>1982.4827</v>
      </c>
      <c r="F30" s="579">
        <f t="shared" si="5"/>
        <v>7890.1526999999996</v>
      </c>
      <c r="G30" s="586">
        <f t="shared" si="3"/>
        <v>103.42128958213785</v>
      </c>
      <c r="H30" s="586">
        <f t="shared" si="4"/>
        <v>103.12711837823001</v>
      </c>
      <c r="I30" s="36"/>
      <c r="J30" s="36"/>
    </row>
    <row r="31" spans="1:12" s="13" customFormat="1" ht="30.75" customHeight="1">
      <c r="A31" s="23" t="s">
        <v>44</v>
      </c>
      <c r="B31" s="37" t="s">
        <v>45</v>
      </c>
      <c r="C31" s="579">
        <v>112.8</v>
      </c>
      <c r="D31" s="579">
        <v>580.29999999999995</v>
      </c>
      <c r="E31" s="579">
        <v>114.7</v>
      </c>
      <c r="F31" s="579">
        <v>577.20000000000005</v>
      </c>
      <c r="G31" s="586">
        <f t="shared" si="3"/>
        <v>101.68439716312058</v>
      </c>
      <c r="H31" s="586">
        <f t="shared" si="4"/>
        <v>99.465793555057743</v>
      </c>
      <c r="I31" s="36"/>
      <c r="J31" s="36"/>
    </row>
    <row r="32" spans="1:12" ht="30.75" customHeight="1">
      <c r="A32" s="34" t="s">
        <v>46</v>
      </c>
      <c r="B32" s="37" t="s">
        <v>45</v>
      </c>
      <c r="C32" s="578">
        <v>5.25</v>
      </c>
      <c r="D32" s="578">
        <v>155.25</v>
      </c>
      <c r="E32" s="578">
        <v>5.5</v>
      </c>
      <c r="F32" s="578">
        <v>155</v>
      </c>
      <c r="G32" s="585">
        <f t="shared" si="3"/>
        <v>104.76190476190476</v>
      </c>
      <c r="H32" s="585">
        <f t="shared" si="4"/>
        <v>99.838969404186798</v>
      </c>
      <c r="I32" s="17"/>
      <c r="J32" s="36"/>
    </row>
    <row r="33" spans="1:9" ht="33.75" customHeight="1">
      <c r="A33" s="34" t="s">
        <v>47</v>
      </c>
      <c r="B33" s="37" t="s">
        <v>45</v>
      </c>
      <c r="C33" s="578">
        <v>6.55</v>
      </c>
      <c r="D33" s="578">
        <v>24.05</v>
      </c>
      <c r="E33" s="578">
        <v>6.7</v>
      </c>
      <c r="F33" s="578">
        <v>23.900000000000002</v>
      </c>
      <c r="G33" s="585">
        <f t="shared" si="3"/>
        <v>102.29007633587786</v>
      </c>
      <c r="H33" s="585">
        <f t="shared" si="4"/>
        <v>99.376299376299372</v>
      </c>
      <c r="I33" s="17"/>
    </row>
    <row r="34" spans="1:9" ht="24.95" customHeight="1">
      <c r="A34" s="34" t="s">
        <v>48</v>
      </c>
      <c r="B34" s="37" t="s">
        <v>45</v>
      </c>
      <c r="C34" s="578">
        <v>101</v>
      </c>
      <c r="D34" s="578">
        <v>401</v>
      </c>
      <c r="E34" s="578">
        <v>102.5</v>
      </c>
      <c r="F34" s="578">
        <v>398.3</v>
      </c>
      <c r="G34" s="585">
        <f t="shared" si="3"/>
        <v>101.48514851485149</v>
      </c>
      <c r="H34" s="585">
        <f t="shared" si="4"/>
        <v>99.326683291770578</v>
      </c>
      <c r="I34" s="17"/>
    </row>
    <row r="35" spans="1:9" s="13" customFormat="1" ht="24.95" customHeight="1">
      <c r="A35" s="23" t="s">
        <v>49</v>
      </c>
      <c r="B35" s="37" t="s">
        <v>45</v>
      </c>
      <c r="C35" s="579">
        <v>1804.1</v>
      </c>
      <c r="D35" s="579">
        <v>7070.6</v>
      </c>
      <c r="E35" s="579">
        <v>1867.7827</v>
      </c>
      <c r="F35" s="579">
        <v>7312.9526999999998</v>
      </c>
      <c r="G35" s="586">
        <f t="shared" si="3"/>
        <v>103.52988747852115</v>
      </c>
      <c r="H35" s="586">
        <f t="shared" si="4"/>
        <v>103.42761151811727</v>
      </c>
      <c r="I35" s="36"/>
    </row>
    <row r="36" spans="1:9" ht="24.95" customHeight="1">
      <c r="A36" s="34" t="s">
        <v>46</v>
      </c>
      <c r="B36" s="37" t="s">
        <v>45</v>
      </c>
      <c r="C36" s="578">
        <v>1801.6</v>
      </c>
      <c r="D36" s="578">
        <v>7062.6</v>
      </c>
      <c r="E36" s="578">
        <v>1864.7827</v>
      </c>
      <c r="F36" s="578">
        <v>7304.2826999999997</v>
      </c>
      <c r="G36" s="585">
        <f t="shared" si="3"/>
        <v>103.50703263765543</v>
      </c>
      <c r="H36" s="585">
        <f t="shared" si="4"/>
        <v>103.42200747600033</v>
      </c>
      <c r="I36" s="17"/>
    </row>
    <row r="37" spans="1:9" ht="34.5" customHeight="1">
      <c r="A37" s="34" t="s">
        <v>47</v>
      </c>
      <c r="B37" s="37" t="s">
        <v>45</v>
      </c>
      <c r="C37" s="578">
        <v>0</v>
      </c>
      <c r="D37" s="578">
        <v>0</v>
      </c>
      <c r="E37" s="578">
        <v>0</v>
      </c>
      <c r="F37" s="578">
        <v>0</v>
      </c>
      <c r="G37" s="585" t="str">
        <f t="shared" si="3"/>
        <v/>
      </c>
      <c r="H37" s="585" t="str">
        <f t="shared" si="4"/>
        <v/>
      </c>
      <c r="I37" s="17"/>
    </row>
    <row r="38" spans="1:9" ht="24.95" customHeight="1">
      <c r="A38" s="34" t="s">
        <v>48</v>
      </c>
      <c r="B38" s="37" t="s">
        <v>45</v>
      </c>
      <c r="C38" s="578">
        <v>2.5</v>
      </c>
      <c r="D38" s="578">
        <v>8</v>
      </c>
      <c r="E38" s="578">
        <v>3</v>
      </c>
      <c r="F38" s="578">
        <v>8.67</v>
      </c>
      <c r="G38" s="585">
        <f t="shared" si="3"/>
        <v>120</v>
      </c>
      <c r="H38" s="585">
        <f t="shared" si="4"/>
        <v>108.375</v>
      </c>
      <c r="I38" s="17"/>
    </row>
  </sheetData>
  <mergeCells count="4">
    <mergeCell ref="A1:H1"/>
    <mergeCell ref="C4:D4"/>
    <mergeCell ref="E4:F4"/>
    <mergeCell ref="G4:H4"/>
  </mergeCells>
  <pageMargins left="0.51181102362204722" right="0.23622047244094491" top="0.51181102362204722" bottom="0.51181102362204722" header="0.43307086614173229" footer="0.31496062992125984"/>
  <pageSetup paperSize="9" firstPageNumber="1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8E951-B60E-4370-9100-8305F633F701}">
  <sheetPr>
    <pageSetUpPr fitToPage="1"/>
  </sheetPr>
  <dimension ref="A1:DP35"/>
  <sheetViews>
    <sheetView zoomScaleSheetLayoutView="100" workbookViewId="0">
      <selection activeCell="A20" sqref="A20"/>
    </sheetView>
  </sheetViews>
  <sheetFormatPr defaultColWidth="12.88671875" defaultRowHeight="16.5" customHeight="1"/>
  <cols>
    <col min="1" max="1" width="36.6640625" style="65" customWidth="1"/>
    <col min="2" max="4" width="11.33203125" style="65" customWidth="1"/>
    <col min="5" max="5" width="11.6640625" style="65" customWidth="1"/>
    <col min="6" max="6" width="12.88671875" style="65"/>
    <col min="7" max="12" width="12.88671875" style="65" customWidth="1"/>
    <col min="13" max="16" width="12.88671875" style="66" customWidth="1"/>
    <col min="17" max="21" width="12.88671875" style="65" customWidth="1"/>
    <col min="22" max="16384" width="12.88671875" style="65"/>
  </cols>
  <sheetData>
    <row r="1" spans="1:120" ht="50.1" customHeight="1">
      <c r="A1" s="685" t="s">
        <v>67</v>
      </c>
      <c r="B1" s="685"/>
      <c r="C1" s="685"/>
      <c r="D1" s="685"/>
      <c r="E1" s="685"/>
    </row>
    <row r="2" spans="1:120" ht="24.95" customHeight="1">
      <c r="A2" s="67"/>
      <c r="C2" s="68"/>
      <c r="D2" s="686" t="s">
        <v>68</v>
      </c>
      <c r="E2" s="686"/>
    </row>
    <row r="3" spans="1:120" ht="75" customHeight="1">
      <c r="A3" s="69"/>
      <c r="B3" s="70" t="s">
        <v>475</v>
      </c>
      <c r="C3" s="70" t="s">
        <v>478</v>
      </c>
      <c r="D3" s="70" t="s">
        <v>476</v>
      </c>
      <c r="E3" s="70" t="s">
        <v>477</v>
      </c>
      <c r="G3" s="71"/>
      <c r="H3" s="71"/>
      <c r="I3" s="71"/>
      <c r="J3" s="71"/>
      <c r="K3" s="71"/>
      <c r="L3" s="71"/>
      <c r="M3" s="72"/>
      <c r="N3" s="72"/>
      <c r="O3" s="72"/>
      <c r="P3" s="72"/>
    </row>
    <row r="4" spans="1:120" s="79" customFormat="1" ht="24.95" customHeight="1">
      <c r="A4" s="73" t="s">
        <v>69</v>
      </c>
      <c r="B4" s="74">
        <v>100.49</v>
      </c>
      <c r="C4" s="74">
        <v>117.62</v>
      </c>
      <c r="D4" s="74">
        <v>116.61</v>
      </c>
      <c r="E4" s="74">
        <v>110.39</v>
      </c>
      <c r="F4" s="75"/>
      <c r="G4" s="76"/>
      <c r="H4" s="76"/>
      <c r="I4" s="76"/>
      <c r="J4" s="77"/>
      <c r="K4" s="78"/>
      <c r="L4" s="77"/>
      <c r="M4" s="77"/>
      <c r="N4" s="77"/>
      <c r="O4" s="77"/>
      <c r="P4" s="78"/>
    </row>
    <row r="5" spans="1:120" s="82" customFormat="1" ht="24.95" customHeight="1">
      <c r="A5" s="80" t="s">
        <v>70</v>
      </c>
      <c r="B5" s="74">
        <v>101.56</v>
      </c>
      <c r="C5" s="74">
        <v>112.9</v>
      </c>
      <c r="D5" s="74">
        <v>100</v>
      </c>
      <c r="E5" s="74">
        <v>99.55</v>
      </c>
      <c r="F5" s="75"/>
      <c r="G5" s="76"/>
      <c r="H5" s="76"/>
      <c r="I5" s="76"/>
      <c r="J5" s="72"/>
      <c r="K5" s="72"/>
      <c r="L5" s="79"/>
      <c r="M5" s="72"/>
      <c r="N5" s="72"/>
      <c r="O5" s="72"/>
      <c r="P5" s="72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</row>
    <row r="6" spans="1:120" ht="24.95" customHeight="1">
      <c r="A6" s="83" t="s">
        <v>71</v>
      </c>
      <c r="B6" s="84">
        <v>101.56</v>
      </c>
      <c r="C6" s="84">
        <v>112.9</v>
      </c>
      <c r="D6" s="84">
        <v>100</v>
      </c>
      <c r="E6" s="84">
        <v>99.55</v>
      </c>
      <c r="F6" s="76"/>
      <c r="G6" s="76"/>
      <c r="H6" s="76"/>
      <c r="I6" s="76"/>
      <c r="J6" s="85"/>
      <c r="K6" s="85"/>
      <c r="L6" s="85"/>
      <c r="M6" s="85"/>
      <c r="N6" s="85"/>
      <c r="O6" s="85"/>
      <c r="P6" s="85"/>
      <c r="V6" s="86"/>
    </row>
    <row r="7" spans="1:120" ht="24.95" customHeight="1">
      <c r="A7" s="80" t="s">
        <v>72</v>
      </c>
      <c r="B7" s="74">
        <v>100.44</v>
      </c>
      <c r="C7" s="74">
        <v>117.86</v>
      </c>
      <c r="D7" s="74">
        <v>116.71</v>
      </c>
      <c r="E7" s="74">
        <v>110.5</v>
      </c>
      <c r="F7" s="75"/>
      <c r="G7" s="76"/>
      <c r="H7" s="76"/>
      <c r="I7" s="76"/>
      <c r="J7" s="66"/>
      <c r="K7" s="66"/>
      <c r="L7" s="66"/>
    </row>
    <row r="8" spans="1:120" s="88" customFormat="1" ht="24.95" customHeight="1">
      <c r="A8" s="87" t="s">
        <v>73</v>
      </c>
      <c r="B8" s="84">
        <v>100.12</v>
      </c>
      <c r="C8" s="84">
        <v>105.48</v>
      </c>
      <c r="D8" s="84">
        <v>111.91</v>
      </c>
      <c r="E8" s="84">
        <v>109.56</v>
      </c>
      <c r="F8" s="75"/>
      <c r="G8" s="76"/>
      <c r="H8" s="76"/>
      <c r="I8" s="76"/>
      <c r="J8" s="85"/>
      <c r="K8" s="85"/>
      <c r="L8" s="85"/>
      <c r="M8" s="85"/>
      <c r="N8" s="85"/>
      <c r="O8" s="85"/>
      <c r="P8" s="85"/>
    </row>
    <row r="9" spans="1:120" s="88" customFormat="1" ht="24.95" customHeight="1">
      <c r="A9" s="87" t="s">
        <v>74</v>
      </c>
      <c r="B9" s="84">
        <v>106.65</v>
      </c>
      <c r="C9" s="84">
        <v>144.81</v>
      </c>
      <c r="D9" s="84">
        <v>103.77</v>
      </c>
      <c r="E9" s="84">
        <v>105.11</v>
      </c>
      <c r="F9" s="75"/>
      <c r="G9" s="76"/>
      <c r="H9" s="76"/>
      <c r="I9" s="76"/>
      <c r="J9" s="66"/>
      <c r="K9" s="66"/>
      <c r="L9" s="66"/>
      <c r="M9" s="66"/>
      <c r="N9" s="66"/>
      <c r="O9" s="66"/>
      <c r="P9" s="66"/>
    </row>
    <row r="10" spans="1:120" ht="24.95" customHeight="1">
      <c r="A10" s="87" t="s">
        <v>75</v>
      </c>
      <c r="B10" s="84">
        <v>99.97</v>
      </c>
      <c r="C10" s="84">
        <v>84.1</v>
      </c>
      <c r="D10" s="84">
        <v>79.64</v>
      </c>
      <c r="E10" s="84">
        <v>99.72</v>
      </c>
      <c r="F10" s="75"/>
      <c r="G10" s="76"/>
      <c r="H10" s="76"/>
      <c r="I10" s="76"/>
      <c r="J10" s="66"/>
      <c r="K10" s="66"/>
      <c r="L10" s="66"/>
    </row>
    <row r="11" spans="1:120" ht="24.95" customHeight="1">
      <c r="A11" s="87" t="s">
        <v>76</v>
      </c>
      <c r="B11" s="84">
        <v>85.07</v>
      </c>
      <c r="C11" s="84">
        <v>106.31</v>
      </c>
      <c r="D11" s="84">
        <v>101.58</v>
      </c>
      <c r="E11" s="84">
        <v>81.78</v>
      </c>
      <c r="F11" s="75"/>
      <c r="G11" s="76"/>
      <c r="H11" s="76"/>
      <c r="I11" s="76"/>
      <c r="J11" s="66"/>
      <c r="K11" s="66"/>
      <c r="L11" s="66"/>
    </row>
    <row r="12" spans="1:120" ht="47.25">
      <c r="A12" s="87" t="s">
        <v>77</v>
      </c>
      <c r="B12" s="84">
        <v>137.07</v>
      </c>
      <c r="C12" s="84">
        <v>119.83</v>
      </c>
      <c r="D12" s="84">
        <v>105.95</v>
      </c>
      <c r="E12" s="84">
        <v>127.86</v>
      </c>
      <c r="F12" s="75"/>
      <c r="G12" s="76"/>
      <c r="H12" s="76"/>
      <c r="I12" s="76"/>
      <c r="J12" s="66"/>
      <c r="K12" s="66"/>
      <c r="L12" s="66"/>
    </row>
    <row r="13" spans="1:120" ht="30" customHeight="1">
      <c r="A13" s="87" t="s">
        <v>78</v>
      </c>
      <c r="B13" s="84">
        <v>125.63</v>
      </c>
      <c r="C13" s="84">
        <v>159.63</v>
      </c>
      <c r="D13" s="84">
        <v>113</v>
      </c>
      <c r="E13" s="84">
        <v>115.08</v>
      </c>
      <c r="F13" s="75"/>
      <c r="G13" s="76"/>
      <c r="H13" s="76"/>
      <c r="I13" s="76"/>
      <c r="J13" s="66"/>
      <c r="K13" s="66"/>
      <c r="L13" s="66"/>
    </row>
    <row r="14" spans="1:120" ht="24.95" customHeight="1">
      <c r="A14" s="87" t="s">
        <v>79</v>
      </c>
      <c r="B14" s="84">
        <v>121.6</v>
      </c>
      <c r="C14" s="84">
        <v>97.49</v>
      </c>
      <c r="D14" s="84">
        <v>128.44999999999999</v>
      </c>
      <c r="E14" s="84">
        <v>124.72</v>
      </c>
      <c r="F14" s="75"/>
      <c r="G14" s="76"/>
      <c r="H14" s="76"/>
      <c r="I14" s="76"/>
      <c r="J14" s="66"/>
      <c r="K14" s="66"/>
      <c r="L14" s="66"/>
    </row>
    <row r="15" spans="1:120" ht="24.95" customHeight="1">
      <c r="A15" s="87" t="s">
        <v>80</v>
      </c>
      <c r="B15" s="84">
        <v>184.15</v>
      </c>
      <c r="C15" s="84">
        <v>94.39</v>
      </c>
      <c r="D15" s="84">
        <v>126.62</v>
      </c>
      <c r="E15" s="84">
        <v>120.64</v>
      </c>
      <c r="F15" s="75"/>
      <c r="G15" s="76"/>
      <c r="H15" s="76"/>
      <c r="I15" s="76"/>
      <c r="J15" s="66"/>
      <c r="K15" s="66"/>
      <c r="L15" s="66"/>
    </row>
    <row r="16" spans="1:120" ht="24.95" customHeight="1">
      <c r="A16" s="87" t="s">
        <v>81</v>
      </c>
      <c r="B16" s="84">
        <v>129.18</v>
      </c>
      <c r="C16" s="84">
        <v>91.37</v>
      </c>
      <c r="D16" s="84">
        <v>117.9</v>
      </c>
      <c r="E16" s="84">
        <v>135.91999999999999</v>
      </c>
      <c r="F16" s="75"/>
      <c r="G16" s="76"/>
      <c r="H16" s="76"/>
      <c r="I16" s="76"/>
      <c r="J16" s="66"/>
      <c r="K16" s="66"/>
      <c r="L16" s="66"/>
    </row>
    <row r="17" spans="1:16" ht="24.95" customHeight="1">
      <c r="A17" s="87" t="s">
        <v>82</v>
      </c>
      <c r="B17" s="84">
        <v>100.3</v>
      </c>
      <c r="C17" s="84">
        <v>105.17</v>
      </c>
      <c r="D17" s="84">
        <v>120.05</v>
      </c>
      <c r="E17" s="84">
        <v>124.49</v>
      </c>
      <c r="F17" s="75"/>
      <c r="G17" s="76"/>
      <c r="H17" s="76"/>
      <c r="I17" s="76"/>
      <c r="J17" s="66"/>
      <c r="K17" s="66"/>
      <c r="L17" s="66"/>
    </row>
    <row r="18" spans="1:16" ht="24.95" customHeight="1">
      <c r="A18" s="87" t="s">
        <v>83</v>
      </c>
      <c r="B18" s="84">
        <v>94.95</v>
      </c>
      <c r="C18" s="84">
        <v>113.31</v>
      </c>
      <c r="D18" s="84">
        <v>96.71</v>
      </c>
      <c r="E18" s="84">
        <v>105.79</v>
      </c>
      <c r="F18" s="75"/>
      <c r="G18" s="76"/>
      <c r="H18" s="76"/>
      <c r="I18" s="76"/>
      <c r="J18" s="66"/>
      <c r="K18" s="66"/>
      <c r="L18" s="66"/>
    </row>
    <row r="19" spans="1:16" ht="35.1" customHeight="1">
      <c r="A19" s="87" t="s">
        <v>84</v>
      </c>
      <c r="B19" s="84">
        <v>108.21</v>
      </c>
      <c r="C19" s="84">
        <v>107.71</v>
      </c>
      <c r="D19" s="84">
        <v>99.04</v>
      </c>
      <c r="E19" s="84">
        <v>103.38</v>
      </c>
      <c r="F19" s="75"/>
      <c r="G19" s="76"/>
      <c r="H19" s="76"/>
      <c r="I19" s="76"/>
      <c r="J19" s="66"/>
      <c r="K19" s="66"/>
      <c r="L19" s="66"/>
    </row>
    <row r="20" spans="1:16" ht="31.5">
      <c r="A20" s="87" t="s">
        <v>85</v>
      </c>
      <c r="B20" s="84">
        <v>126.75</v>
      </c>
      <c r="C20" s="84">
        <v>97.93</v>
      </c>
      <c r="D20" s="84">
        <v>107.49</v>
      </c>
      <c r="E20" s="84">
        <v>119.89</v>
      </c>
      <c r="F20" s="75"/>
      <c r="G20" s="76"/>
      <c r="H20" s="76"/>
      <c r="I20" s="76"/>
      <c r="J20" s="66"/>
      <c r="K20" s="66"/>
      <c r="L20" s="66"/>
    </row>
    <row r="21" spans="1:16" ht="35.1" customHeight="1">
      <c r="A21" s="87" t="s">
        <v>86</v>
      </c>
      <c r="B21" s="84">
        <v>98.71</v>
      </c>
      <c r="C21" s="84">
        <v>126.86</v>
      </c>
      <c r="D21" s="84">
        <v>122.58</v>
      </c>
      <c r="E21" s="84">
        <v>115.88</v>
      </c>
      <c r="F21" s="75"/>
      <c r="G21" s="76"/>
      <c r="H21" s="76"/>
      <c r="I21" s="76"/>
      <c r="J21" s="66"/>
      <c r="K21" s="66"/>
      <c r="L21" s="66"/>
    </row>
    <row r="22" spans="1:16" ht="35.1" customHeight="1">
      <c r="A22" s="87" t="s">
        <v>87</v>
      </c>
      <c r="B22" s="84">
        <v>117.44</v>
      </c>
      <c r="C22" s="84">
        <v>111.09</v>
      </c>
      <c r="D22" s="84">
        <v>115.15</v>
      </c>
      <c r="E22" s="84">
        <v>115.9</v>
      </c>
      <c r="F22" s="75"/>
      <c r="G22" s="76"/>
      <c r="H22" s="76"/>
      <c r="I22" s="76"/>
      <c r="J22" s="66"/>
      <c r="K22" s="66"/>
      <c r="L22" s="66"/>
    </row>
    <row r="23" spans="1:16" ht="15.75">
      <c r="A23" s="87" t="s">
        <v>88</v>
      </c>
      <c r="B23" s="84">
        <v>156.4</v>
      </c>
      <c r="C23" s="84">
        <v>122.79</v>
      </c>
      <c r="D23" s="84">
        <v>159.72999999999999</v>
      </c>
      <c r="E23" s="84">
        <v>147.96</v>
      </c>
      <c r="F23" s="75"/>
      <c r="G23" s="76"/>
      <c r="H23" s="76"/>
      <c r="I23" s="76"/>
      <c r="J23" s="66"/>
      <c r="K23" s="66"/>
      <c r="L23" s="66"/>
    </row>
    <row r="24" spans="1:16" ht="35.1" customHeight="1">
      <c r="A24" s="87" t="s">
        <v>89</v>
      </c>
      <c r="B24" s="84">
        <v>108.81</v>
      </c>
      <c r="C24" s="84">
        <v>102.7</v>
      </c>
      <c r="D24" s="84">
        <v>133.07</v>
      </c>
      <c r="E24" s="84">
        <v>99.63</v>
      </c>
      <c r="F24" s="75"/>
      <c r="G24" s="76"/>
      <c r="H24" s="76"/>
      <c r="I24" s="76"/>
      <c r="J24" s="66"/>
      <c r="K24" s="66"/>
      <c r="L24" s="66"/>
    </row>
    <row r="25" spans="1:16" ht="24.95" customHeight="1">
      <c r="A25" s="87" t="s">
        <v>90</v>
      </c>
      <c r="B25" s="84">
        <v>97.93</v>
      </c>
      <c r="C25" s="84">
        <v>103.88</v>
      </c>
      <c r="D25" s="84">
        <v>103.46</v>
      </c>
      <c r="E25" s="84">
        <v>98.19</v>
      </c>
      <c r="F25" s="75"/>
      <c r="G25" s="76"/>
      <c r="H25" s="76"/>
      <c r="I25" s="76"/>
      <c r="J25" s="66"/>
      <c r="K25" s="66"/>
      <c r="L25" s="66"/>
    </row>
    <row r="26" spans="1:16" ht="24.95" customHeight="1">
      <c r="A26" s="87" t="s">
        <v>91</v>
      </c>
      <c r="B26" s="84">
        <v>89.85</v>
      </c>
      <c r="C26" s="84">
        <v>94.56</v>
      </c>
      <c r="D26" s="84">
        <v>85.53</v>
      </c>
      <c r="E26" s="84">
        <v>132.30000000000001</v>
      </c>
      <c r="F26" s="75"/>
      <c r="G26" s="76"/>
      <c r="H26" s="76"/>
      <c r="I26" s="76"/>
      <c r="J26" s="66"/>
      <c r="K26" s="66"/>
      <c r="L26" s="66"/>
    </row>
    <row r="27" spans="1:16" ht="24.95" customHeight="1">
      <c r="A27" s="87" t="s">
        <v>92</v>
      </c>
      <c r="B27" s="84">
        <v>92.17</v>
      </c>
      <c r="C27" s="84">
        <v>87.16</v>
      </c>
      <c r="D27" s="84">
        <v>78.62</v>
      </c>
      <c r="E27" s="84">
        <v>79.97</v>
      </c>
      <c r="F27" s="75"/>
      <c r="G27" s="76"/>
      <c r="H27" s="76"/>
      <c r="I27" s="76"/>
      <c r="J27" s="66"/>
      <c r="K27" s="66"/>
      <c r="L27" s="66"/>
    </row>
    <row r="28" spans="1:16" ht="15.75">
      <c r="A28" s="87" t="s">
        <v>93</v>
      </c>
      <c r="B28" s="84">
        <v>180</v>
      </c>
      <c r="C28" s="84">
        <v>80.569999999999993</v>
      </c>
      <c r="D28" s="84">
        <v>112.81</v>
      </c>
      <c r="E28" s="84">
        <v>164.56</v>
      </c>
      <c r="F28" s="75"/>
      <c r="G28" s="76"/>
      <c r="H28" s="76"/>
      <c r="I28" s="76"/>
      <c r="J28" s="66"/>
      <c r="K28" s="66"/>
      <c r="L28" s="66"/>
    </row>
    <row r="29" spans="1:16" ht="36" customHeight="1">
      <c r="A29" s="80" t="s">
        <v>94</v>
      </c>
      <c r="B29" s="74">
        <v>106.92</v>
      </c>
      <c r="C29" s="74">
        <v>100.26</v>
      </c>
      <c r="D29" s="74">
        <v>105.65</v>
      </c>
      <c r="E29" s="74">
        <v>103.12</v>
      </c>
      <c r="F29" s="75"/>
      <c r="G29" s="76"/>
      <c r="H29" s="76"/>
      <c r="I29" s="66"/>
      <c r="J29" s="66"/>
      <c r="K29" s="66"/>
      <c r="L29" s="66"/>
    </row>
    <row r="30" spans="1:16" ht="50.1" customHeight="1">
      <c r="A30" s="87" t="s">
        <v>94</v>
      </c>
      <c r="B30" s="84">
        <v>106.92</v>
      </c>
      <c r="C30" s="84">
        <v>100.26</v>
      </c>
      <c r="D30" s="84">
        <v>105.65</v>
      </c>
      <c r="E30" s="84">
        <v>103.12</v>
      </c>
      <c r="F30" s="75"/>
      <c r="G30" s="76"/>
      <c r="H30" s="76"/>
      <c r="I30" s="89"/>
      <c r="J30" s="89"/>
      <c r="K30" s="89"/>
      <c r="L30" s="89"/>
      <c r="M30" s="89"/>
      <c r="N30" s="89"/>
      <c r="O30" s="89"/>
      <c r="P30" s="85"/>
    </row>
    <row r="31" spans="1:16" ht="35.1" customHeight="1">
      <c r="A31" s="90" t="s">
        <v>95</v>
      </c>
      <c r="B31" s="74">
        <v>103.56</v>
      </c>
      <c r="C31" s="74">
        <v>93.23</v>
      </c>
      <c r="D31" s="74">
        <v>108</v>
      </c>
      <c r="E31" s="74">
        <v>99.25</v>
      </c>
      <c r="F31" s="75"/>
      <c r="G31" s="76"/>
      <c r="H31" s="76"/>
      <c r="I31" s="91"/>
      <c r="J31" s="91"/>
      <c r="K31" s="91"/>
      <c r="L31" s="91"/>
      <c r="M31" s="91"/>
      <c r="N31" s="91"/>
      <c r="O31" s="91"/>
    </row>
    <row r="32" spans="1:16" ht="35.1" customHeight="1">
      <c r="A32" s="92" t="s">
        <v>96</v>
      </c>
      <c r="B32" s="84">
        <v>100.83</v>
      </c>
      <c r="C32" s="84">
        <v>110.93</v>
      </c>
      <c r="D32" s="84">
        <v>107.01</v>
      </c>
      <c r="E32" s="84">
        <v>102.02</v>
      </c>
      <c r="F32" s="76"/>
      <c r="G32" s="76"/>
      <c r="H32" s="76"/>
      <c r="I32" s="85"/>
      <c r="J32" s="85"/>
      <c r="K32" s="85"/>
      <c r="L32" s="85"/>
      <c r="M32" s="85"/>
      <c r="N32" s="85"/>
      <c r="O32" s="85"/>
      <c r="P32" s="85"/>
    </row>
    <row r="33" spans="1:12" ht="31.5">
      <c r="A33" s="87" t="s">
        <v>97</v>
      </c>
      <c r="B33" s="84">
        <v>105.32</v>
      </c>
      <c r="C33" s="84">
        <v>82.32</v>
      </c>
      <c r="D33" s="84">
        <v>108.84</v>
      </c>
      <c r="E33" s="84">
        <v>96.95</v>
      </c>
      <c r="F33" s="75"/>
      <c r="G33" s="76"/>
      <c r="H33" s="76"/>
      <c r="I33" s="66"/>
      <c r="J33" s="66"/>
      <c r="K33" s="66"/>
      <c r="L33" s="66"/>
    </row>
    <row r="34" spans="1:12" ht="24.95" customHeight="1">
      <c r="G34" s="66"/>
      <c r="H34" s="66"/>
      <c r="I34" s="66"/>
      <c r="J34" s="66"/>
      <c r="K34" s="66"/>
    </row>
    <row r="35" spans="1:12" ht="16.5" customHeight="1">
      <c r="G35" s="66"/>
      <c r="H35" s="66"/>
      <c r="I35" s="66"/>
      <c r="J35" s="66"/>
      <c r="K35" s="66"/>
    </row>
  </sheetData>
  <mergeCells count="2">
    <mergeCell ref="A1:E1"/>
    <mergeCell ref="D2:E2"/>
  </mergeCells>
  <pageMargins left="0.59" right="0.3" top="0.5" bottom="0.5" header="0.43307086614173201" footer="0.31496062992126"/>
  <pageSetup paperSize="9" scale="81" firstPageNumber="1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ED5A-324E-411C-AEDC-01D386D41E11}">
  <sheetPr>
    <pageSetUpPr fitToPage="1"/>
  </sheetPr>
  <dimension ref="A1:J16"/>
  <sheetViews>
    <sheetView workbookViewId="0">
      <selection activeCell="A20" sqref="A20"/>
    </sheetView>
  </sheetViews>
  <sheetFormatPr defaultRowHeight="18" customHeight="1"/>
  <cols>
    <col min="1" max="1" width="24.6640625" style="94" customWidth="1"/>
    <col min="2" max="2" width="10.33203125" style="94" customWidth="1"/>
    <col min="3" max="4" width="9.6640625" style="94" customWidth="1"/>
    <col min="5" max="5" width="10.33203125" style="94" bestFit="1" customWidth="1"/>
    <col min="6" max="7" width="11.6640625" style="94" customWidth="1"/>
    <col min="8" max="229" width="9" style="94"/>
    <col min="230" max="230" width="29.6640625" style="94" customWidth="1"/>
    <col min="231" max="231" width="9" style="94" bestFit="1" customWidth="1"/>
    <col min="232" max="232" width="6.88671875" style="94" bestFit="1" customWidth="1"/>
    <col min="233" max="233" width="6.109375" style="94" bestFit="1" customWidth="1"/>
    <col min="234" max="234" width="6.6640625" style="94" bestFit="1" customWidth="1"/>
    <col min="235" max="236" width="9.33203125" style="94" customWidth="1"/>
    <col min="237" max="485" width="9" style="94"/>
    <col min="486" max="486" width="29.6640625" style="94" customWidth="1"/>
    <col min="487" max="487" width="9" style="94" bestFit="1" customWidth="1"/>
    <col min="488" max="488" width="6.88671875" style="94" bestFit="1" customWidth="1"/>
    <col min="489" max="489" width="6.109375" style="94" bestFit="1" customWidth="1"/>
    <col min="490" max="490" width="6.6640625" style="94" bestFit="1" customWidth="1"/>
    <col min="491" max="492" width="9.33203125" style="94" customWidth="1"/>
    <col min="493" max="741" width="9" style="94"/>
    <col min="742" max="742" width="29.6640625" style="94" customWidth="1"/>
    <col min="743" max="743" width="9" style="94" bestFit="1" customWidth="1"/>
    <col min="744" max="744" width="6.88671875" style="94" bestFit="1" customWidth="1"/>
    <col min="745" max="745" width="6.109375" style="94" bestFit="1" customWidth="1"/>
    <col min="746" max="746" width="6.6640625" style="94" bestFit="1" customWidth="1"/>
    <col min="747" max="748" width="9.33203125" style="94" customWidth="1"/>
    <col min="749" max="997" width="9" style="94"/>
    <col min="998" max="998" width="29.6640625" style="94" customWidth="1"/>
    <col min="999" max="999" width="9" style="94" bestFit="1" customWidth="1"/>
    <col min="1000" max="1000" width="6.88671875" style="94" bestFit="1" customWidth="1"/>
    <col min="1001" max="1001" width="6.109375" style="94" bestFit="1" customWidth="1"/>
    <col min="1002" max="1002" width="6.6640625" style="94" bestFit="1" customWidth="1"/>
    <col min="1003" max="1004" width="9.33203125" style="94" customWidth="1"/>
    <col min="1005" max="1253" width="9" style="94"/>
    <col min="1254" max="1254" width="29.6640625" style="94" customWidth="1"/>
    <col min="1255" max="1255" width="9" style="94" bestFit="1" customWidth="1"/>
    <col min="1256" max="1256" width="6.88671875" style="94" bestFit="1" customWidth="1"/>
    <col min="1257" max="1257" width="6.109375" style="94" bestFit="1" customWidth="1"/>
    <col min="1258" max="1258" width="6.6640625" style="94" bestFit="1" customWidth="1"/>
    <col min="1259" max="1260" width="9.33203125" style="94" customWidth="1"/>
    <col min="1261" max="1509" width="9" style="94"/>
    <col min="1510" max="1510" width="29.6640625" style="94" customWidth="1"/>
    <col min="1511" max="1511" width="9" style="94" bestFit="1" customWidth="1"/>
    <col min="1512" max="1512" width="6.88671875" style="94" bestFit="1" customWidth="1"/>
    <col min="1513" max="1513" width="6.109375" style="94" bestFit="1" customWidth="1"/>
    <col min="1514" max="1514" width="6.6640625" style="94" bestFit="1" customWidth="1"/>
    <col min="1515" max="1516" width="9.33203125" style="94" customWidth="1"/>
    <col min="1517" max="1765" width="9" style="94"/>
    <col min="1766" max="1766" width="29.6640625" style="94" customWidth="1"/>
    <col min="1767" max="1767" width="9" style="94" bestFit="1" customWidth="1"/>
    <col min="1768" max="1768" width="6.88671875" style="94" bestFit="1" customWidth="1"/>
    <col min="1769" max="1769" width="6.109375" style="94" bestFit="1" customWidth="1"/>
    <col min="1770" max="1770" width="6.6640625" style="94" bestFit="1" customWidth="1"/>
    <col min="1771" max="1772" width="9.33203125" style="94" customWidth="1"/>
    <col min="1773" max="2021" width="9" style="94"/>
    <col min="2022" max="2022" width="29.6640625" style="94" customWidth="1"/>
    <col min="2023" max="2023" width="9" style="94" bestFit="1" customWidth="1"/>
    <col min="2024" max="2024" width="6.88671875" style="94" bestFit="1" customWidth="1"/>
    <col min="2025" max="2025" width="6.109375" style="94" bestFit="1" customWidth="1"/>
    <col min="2026" max="2026" width="6.6640625" style="94" bestFit="1" customWidth="1"/>
    <col min="2027" max="2028" width="9.33203125" style="94" customWidth="1"/>
    <col min="2029" max="2277" width="9" style="94"/>
    <col min="2278" max="2278" width="29.6640625" style="94" customWidth="1"/>
    <col min="2279" max="2279" width="9" style="94" bestFit="1" customWidth="1"/>
    <col min="2280" max="2280" width="6.88671875" style="94" bestFit="1" customWidth="1"/>
    <col min="2281" max="2281" width="6.109375" style="94" bestFit="1" customWidth="1"/>
    <col min="2282" max="2282" width="6.6640625" style="94" bestFit="1" customWidth="1"/>
    <col min="2283" max="2284" width="9.33203125" style="94" customWidth="1"/>
    <col min="2285" max="2533" width="9" style="94"/>
    <col min="2534" max="2534" width="29.6640625" style="94" customWidth="1"/>
    <col min="2535" max="2535" width="9" style="94" bestFit="1" customWidth="1"/>
    <col min="2536" max="2536" width="6.88671875" style="94" bestFit="1" customWidth="1"/>
    <col min="2537" max="2537" width="6.109375" style="94" bestFit="1" customWidth="1"/>
    <col min="2538" max="2538" width="6.6640625" style="94" bestFit="1" customWidth="1"/>
    <col min="2539" max="2540" width="9.33203125" style="94" customWidth="1"/>
    <col min="2541" max="2789" width="9" style="94"/>
    <col min="2790" max="2790" width="29.6640625" style="94" customWidth="1"/>
    <col min="2791" max="2791" width="9" style="94" bestFit="1" customWidth="1"/>
    <col min="2792" max="2792" width="6.88671875" style="94" bestFit="1" customWidth="1"/>
    <col min="2793" max="2793" width="6.109375" style="94" bestFit="1" customWidth="1"/>
    <col min="2794" max="2794" width="6.6640625" style="94" bestFit="1" customWidth="1"/>
    <col min="2795" max="2796" width="9.33203125" style="94" customWidth="1"/>
    <col min="2797" max="3045" width="9" style="94"/>
    <col min="3046" max="3046" width="29.6640625" style="94" customWidth="1"/>
    <col min="3047" max="3047" width="9" style="94" bestFit="1" customWidth="1"/>
    <col min="3048" max="3048" width="6.88671875" style="94" bestFit="1" customWidth="1"/>
    <col min="3049" max="3049" width="6.109375" style="94" bestFit="1" customWidth="1"/>
    <col min="3050" max="3050" width="6.6640625" style="94" bestFit="1" customWidth="1"/>
    <col min="3051" max="3052" width="9.33203125" style="94" customWidth="1"/>
    <col min="3053" max="3301" width="9" style="94"/>
    <col min="3302" max="3302" width="29.6640625" style="94" customWidth="1"/>
    <col min="3303" max="3303" width="9" style="94" bestFit="1" customWidth="1"/>
    <col min="3304" max="3304" width="6.88671875" style="94" bestFit="1" customWidth="1"/>
    <col min="3305" max="3305" width="6.109375" style="94" bestFit="1" customWidth="1"/>
    <col min="3306" max="3306" width="6.6640625" style="94" bestFit="1" customWidth="1"/>
    <col min="3307" max="3308" width="9.33203125" style="94" customWidth="1"/>
    <col min="3309" max="3557" width="9" style="94"/>
    <col min="3558" max="3558" width="29.6640625" style="94" customWidth="1"/>
    <col min="3559" max="3559" width="9" style="94" bestFit="1" customWidth="1"/>
    <col min="3560" max="3560" width="6.88671875" style="94" bestFit="1" customWidth="1"/>
    <col min="3561" max="3561" width="6.109375" style="94" bestFit="1" customWidth="1"/>
    <col min="3562" max="3562" width="6.6640625" style="94" bestFit="1" customWidth="1"/>
    <col min="3563" max="3564" width="9.33203125" style="94" customWidth="1"/>
    <col min="3565" max="3813" width="9" style="94"/>
    <col min="3814" max="3814" width="29.6640625" style="94" customWidth="1"/>
    <col min="3815" max="3815" width="9" style="94" bestFit="1" customWidth="1"/>
    <col min="3816" max="3816" width="6.88671875" style="94" bestFit="1" customWidth="1"/>
    <col min="3817" max="3817" width="6.109375" style="94" bestFit="1" customWidth="1"/>
    <col min="3818" max="3818" width="6.6640625" style="94" bestFit="1" customWidth="1"/>
    <col min="3819" max="3820" width="9.33203125" style="94" customWidth="1"/>
    <col min="3821" max="4069" width="9" style="94"/>
    <col min="4070" max="4070" width="29.6640625" style="94" customWidth="1"/>
    <col min="4071" max="4071" width="9" style="94" bestFit="1" customWidth="1"/>
    <col min="4072" max="4072" width="6.88671875" style="94" bestFit="1" customWidth="1"/>
    <col min="4073" max="4073" width="6.109375" style="94" bestFit="1" customWidth="1"/>
    <col min="4074" max="4074" width="6.6640625" style="94" bestFit="1" customWidth="1"/>
    <col min="4075" max="4076" width="9.33203125" style="94" customWidth="1"/>
    <col min="4077" max="4325" width="9" style="94"/>
    <col min="4326" max="4326" width="29.6640625" style="94" customWidth="1"/>
    <col min="4327" max="4327" width="9" style="94" bestFit="1" customWidth="1"/>
    <col min="4328" max="4328" width="6.88671875" style="94" bestFit="1" customWidth="1"/>
    <col min="4329" max="4329" width="6.109375" style="94" bestFit="1" customWidth="1"/>
    <col min="4330" max="4330" width="6.6640625" style="94" bestFit="1" customWidth="1"/>
    <col min="4331" max="4332" width="9.33203125" style="94" customWidth="1"/>
    <col min="4333" max="4581" width="9" style="94"/>
    <col min="4582" max="4582" width="29.6640625" style="94" customWidth="1"/>
    <col min="4583" max="4583" width="9" style="94" bestFit="1" customWidth="1"/>
    <col min="4584" max="4584" width="6.88671875" style="94" bestFit="1" customWidth="1"/>
    <col min="4585" max="4585" width="6.109375" style="94" bestFit="1" customWidth="1"/>
    <col min="4586" max="4586" width="6.6640625" style="94" bestFit="1" customWidth="1"/>
    <col min="4587" max="4588" width="9.33203125" style="94" customWidth="1"/>
    <col min="4589" max="4837" width="9" style="94"/>
    <col min="4838" max="4838" width="29.6640625" style="94" customWidth="1"/>
    <col min="4839" max="4839" width="9" style="94" bestFit="1" customWidth="1"/>
    <col min="4840" max="4840" width="6.88671875" style="94" bestFit="1" customWidth="1"/>
    <col min="4841" max="4841" width="6.109375" style="94" bestFit="1" customWidth="1"/>
    <col min="4842" max="4842" width="6.6640625" style="94" bestFit="1" customWidth="1"/>
    <col min="4843" max="4844" width="9.33203125" style="94" customWidth="1"/>
    <col min="4845" max="5093" width="9" style="94"/>
    <col min="5094" max="5094" width="29.6640625" style="94" customWidth="1"/>
    <col min="5095" max="5095" width="9" style="94" bestFit="1" customWidth="1"/>
    <col min="5096" max="5096" width="6.88671875" style="94" bestFit="1" customWidth="1"/>
    <col min="5097" max="5097" width="6.109375" style="94" bestFit="1" customWidth="1"/>
    <col min="5098" max="5098" width="6.6640625" style="94" bestFit="1" customWidth="1"/>
    <col min="5099" max="5100" width="9.33203125" style="94" customWidth="1"/>
    <col min="5101" max="5349" width="9" style="94"/>
    <col min="5350" max="5350" width="29.6640625" style="94" customWidth="1"/>
    <col min="5351" max="5351" width="9" style="94" bestFit="1" customWidth="1"/>
    <col min="5352" max="5352" width="6.88671875" style="94" bestFit="1" customWidth="1"/>
    <col min="5353" max="5353" width="6.109375" style="94" bestFit="1" customWidth="1"/>
    <col min="5354" max="5354" width="6.6640625" style="94" bestFit="1" customWidth="1"/>
    <col min="5355" max="5356" width="9.33203125" style="94" customWidth="1"/>
    <col min="5357" max="5605" width="9" style="94"/>
    <col min="5606" max="5606" width="29.6640625" style="94" customWidth="1"/>
    <col min="5607" max="5607" width="9" style="94" bestFit="1" customWidth="1"/>
    <col min="5608" max="5608" width="6.88671875" style="94" bestFit="1" customWidth="1"/>
    <col min="5609" max="5609" width="6.109375" style="94" bestFit="1" customWidth="1"/>
    <col min="5610" max="5610" width="6.6640625" style="94" bestFit="1" customWidth="1"/>
    <col min="5611" max="5612" width="9.33203125" style="94" customWidth="1"/>
    <col min="5613" max="5861" width="9" style="94"/>
    <col min="5862" max="5862" width="29.6640625" style="94" customWidth="1"/>
    <col min="5863" max="5863" width="9" style="94" bestFit="1" customWidth="1"/>
    <col min="5864" max="5864" width="6.88671875" style="94" bestFit="1" customWidth="1"/>
    <col min="5865" max="5865" width="6.109375" style="94" bestFit="1" customWidth="1"/>
    <col min="5866" max="5866" width="6.6640625" style="94" bestFit="1" customWidth="1"/>
    <col min="5867" max="5868" width="9.33203125" style="94" customWidth="1"/>
    <col min="5869" max="6117" width="9" style="94"/>
    <col min="6118" max="6118" width="29.6640625" style="94" customWidth="1"/>
    <col min="6119" max="6119" width="9" style="94" bestFit="1" customWidth="1"/>
    <col min="6120" max="6120" width="6.88671875" style="94" bestFit="1" customWidth="1"/>
    <col min="6121" max="6121" width="6.109375" style="94" bestFit="1" customWidth="1"/>
    <col min="6122" max="6122" width="6.6640625" style="94" bestFit="1" customWidth="1"/>
    <col min="6123" max="6124" width="9.33203125" style="94" customWidth="1"/>
    <col min="6125" max="6373" width="9" style="94"/>
    <col min="6374" max="6374" width="29.6640625" style="94" customWidth="1"/>
    <col min="6375" max="6375" width="9" style="94" bestFit="1" customWidth="1"/>
    <col min="6376" max="6376" width="6.88671875" style="94" bestFit="1" customWidth="1"/>
    <col min="6377" max="6377" width="6.109375" style="94" bestFit="1" customWidth="1"/>
    <col min="6378" max="6378" width="6.6640625" style="94" bestFit="1" customWidth="1"/>
    <col min="6379" max="6380" width="9.33203125" style="94" customWidth="1"/>
    <col min="6381" max="6629" width="9" style="94"/>
    <col min="6630" max="6630" width="29.6640625" style="94" customWidth="1"/>
    <col min="6631" max="6631" width="9" style="94" bestFit="1" customWidth="1"/>
    <col min="6632" max="6632" width="6.88671875" style="94" bestFit="1" customWidth="1"/>
    <col min="6633" max="6633" width="6.109375" style="94" bestFit="1" customWidth="1"/>
    <col min="6634" max="6634" width="6.6640625" style="94" bestFit="1" customWidth="1"/>
    <col min="6635" max="6636" width="9.33203125" style="94" customWidth="1"/>
    <col min="6637" max="6885" width="9" style="94"/>
    <col min="6886" max="6886" width="29.6640625" style="94" customWidth="1"/>
    <col min="6887" max="6887" width="9" style="94" bestFit="1" customWidth="1"/>
    <col min="6888" max="6888" width="6.88671875" style="94" bestFit="1" customWidth="1"/>
    <col min="6889" max="6889" width="6.109375" style="94" bestFit="1" customWidth="1"/>
    <col min="6890" max="6890" width="6.6640625" style="94" bestFit="1" customWidth="1"/>
    <col min="6891" max="6892" width="9.33203125" style="94" customWidth="1"/>
    <col min="6893" max="7141" width="9" style="94"/>
    <col min="7142" max="7142" width="29.6640625" style="94" customWidth="1"/>
    <col min="7143" max="7143" width="9" style="94" bestFit="1" customWidth="1"/>
    <col min="7144" max="7144" width="6.88671875" style="94" bestFit="1" customWidth="1"/>
    <col min="7145" max="7145" width="6.109375" style="94" bestFit="1" customWidth="1"/>
    <col min="7146" max="7146" width="6.6640625" style="94" bestFit="1" customWidth="1"/>
    <col min="7147" max="7148" width="9.33203125" style="94" customWidth="1"/>
    <col min="7149" max="7397" width="9" style="94"/>
    <col min="7398" max="7398" width="29.6640625" style="94" customWidth="1"/>
    <col min="7399" max="7399" width="9" style="94" bestFit="1" customWidth="1"/>
    <col min="7400" max="7400" width="6.88671875" style="94" bestFit="1" customWidth="1"/>
    <col min="7401" max="7401" width="6.109375" style="94" bestFit="1" customWidth="1"/>
    <col min="7402" max="7402" width="6.6640625" style="94" bestFit="1" customWidth="1"/>
    <col min="7403" max="7404" width="9.33203125" style="94" customWidth="1"/>
    <col min="7405" max="7653" width="9" style="94"/>
    <col min="7654" max="7654" width="29.6640625" style="94" customWidth="1"/>
    <col min="7655" max="7655" width="9" style="94" bestFit="1" customWidth="1"/>
    <col min="7656" max="7656" width="6.88671875" style="94" bestFit="1" customWidth="1"/>
    <col min="7657" max="7657" width="6.109375" style="94" bestFit="1" customWidth="1"/>
    <col min="7658" max="7658" width="6.6640625" style="94" bestFit="1" customWidth="1"/>
    <col min="7659" max="7660" width="9.33203125" style="94" customWidth="1"/>
    <col min="7661" max="7909" width="9" style="94"/>
    <col min="7910" max="7910" width="29.6640625" style="94" customWidth="1"/>
    <col min="7911" max="7911" width="9" style="94" bestFit="1" customWidth="1"/>
    <col min="7912" max="7912" width="6.88671875" style="94" bestFit="1" customWidth="1"/>
    <col min="7913" max="7913" width="6.109375" style="94" bestFit="1" customWidth="1"/>
    <col min="7914" max="7914" width="6.6640625" style="94" bestFit="1" customWidth="1"/>
    <col min="7915" max="7916" width="9.33203125" style="94" customWidth="1"/>
    <col min="7917" max="8165" width="9" style="94"/>
    <col min="8166" max="8166" width="29.6640625" style="94" customWidth="1"/>
    <col min="8167" max="8167" width="9" style="94" bestFit="1" customWidth="1"/>
    <col min="8168" max="8168" width="6.88671875" style="94" bestFit="1" customWidth="1"/>
    <col min="8169" max="8169" width="6.109375" style="94" bestFit="1" customWidth="1"/>
    <col min="8170" max="8170" width="6.6640625" style="94" bestFit="1" customWidth="1"/>
    <col min="8171" max="8172" width="9.33203125" style="94" customWidth="1"/>
    <col min="8173" max="8421" width="9" style="94"/>
    <col min="8422" max="8422" width="29.6640625" style="94" customWidth="1"/>
    <col min="8423" max="8423" width="9" style="94" bestFit="1" customWidth="1"/>
    <col min="8424" max="8424" width="6.88671875" style="94" bestFit="1" customWidth="1"/>
    <col min="8425" max="8425" width="6.109375" style="94" bestFit="1" customWidth="1"/>
    <col min="8426" max="8426" width="6.6640625" style="94" bestFit="1" customWidth="1"/>
    <col min="8427" max="8428" width="9.33203125" style="94" customWidth="1"/>
    <col min="8429" max="8677" width="9" style="94"/>
    <col min="8678" max="8678" width="29.6640625" style="94" customWidth="1"/>
    <col min="8679" max="8679" width="9" style="94" bestFit="1" customWidth="1"/>
    <col min="8680" max="8680" width="6.88671875" style="94" bestFit="1" customWidth="1"/>
    <col min="8681" max="8681" width="6.109375" style="94" bestFit="1" customWidth="1"/>
    <col min="8682" max="8682" width="6.6640625" style="94" bestFit="1" customWidth="1"/>
    <col min="8683" max="8684" width="9.33203125" style="94" customWidth="1"/>
    <col min="8685" max="8933" width="9" style="94"/>
    <col min="8934" max="8934" width="29.6640625" style="94" customWidth="1"/>
    <col min="8935" max="8935" width="9" style="94" bestFit="1" customWidth="1"/>
    <col min="8936" max="8936" width="6.88671875" style="94" bestFit="1" customWidth="1"/>
    <col min="8937" max="8937" width="6.109375" style="94" bestFit="1" customWidth="1"/>
    <col min="8938" max="8938" width="6.6640625" style="94" bestFit="1" customWidth="1"/>
    <col min="8939" max="8940" width="9.33203125" style="94" customWidth="1"/>
    <col min="8941" max="9189" width="9" style="94"/>
    <col min="9190" max="9190" width="29.6640625" style="94" customWidth="1"/>
    <col min="9191" max="9191" width="9" style="94" bestFit="1" customWidth="1"/>
    <col min="9192" max="9192" width="6.88671875" style="94" bestFit="1" customWidth="1"/>
    <col min="9193" max="9193" width="6.109375" style="94" bestFit="1" customWidth="1"/>
    <col min="9194" max="9194" width="6.6640625" style="94" bestFit="1" customWidth="1"/>
    <col min="9195" max="9196" width="9.33203125" style="94" customWidth="1"/>
    <col min="9197" max="9445" width="9" style="94"/>
    <col min="9446" max="9446" width="29.6640625" style="94" customWidth="1"/>
    <col min="9447" max="9447" width="9" style="94" bestFit="1" customWidth="1"/>
    <col min="9448" max="9448" width="6.88671875" style="94" bestFit="1" customWidth="1"/>
    <col min="9449" max="9449" width="6.109375" style="94" bestFit="1" customWidth="1"/>
    <col min="9450" max="9450" width="6.6640625" style="94" bestFit="1" customWidth="1"/>
    <col min="9451" max="9452" width="9.33203125" style="94" customWidth="1"/>
    <col min="9453" max="9701" width="9" style="94"/>
    <col min="9702" max="9702" width="29.6640625" style="94" customWidth="1"/>
    <col min="9703" max="9703" width="9" style="94" bestFit="1" customWidth="1"/>
    <col min="9704" max="9704" width="6.88671875" style="94" bestFit="1" customWidth="1"/>
    <col min="9705" max="9705" width="6.109375" style="94" bestFit="1" customWidth="1"/>
    <col min="9706" max="9706" width="6.6640625" style="94" bestFit="1" customWidth="1"/>
    <col min="9707" max="9708" width="9.33203125" style="94" customWidth="1"/>
    <col min="9709" max="9957" width="9" style="94"/>
    <col min="9958" max="9958" width="29.6640625" style="94" customWidth="1"/>
    <col min="9959" max="9959" width="9" style="94" bestFit="1" customWidth="1"/>
    <col min="9960" max="9960" width="6.88671875" style="94" bestFit="1" customWidth="1"/>
    <col min="9961" max="9961" width="6.109375" style="94" bestFit="1" customWidth="1"/>
    <col min="9962" max="9962" width="6.6640625" style="94" bestFit="1" customWidth="1"/>
    <col min="9963" max="9964" width="9.33203125" style="94" customWidth="1"/>
    <col min="9965" max="10213" width="9" style="94"/>
    <col min="10214" max="10214" width="29.6640625" style="94" customWidth="1"/>
    <col min="10215" max="10215" width="9" style="94" bestFit="1" customWidth="1"/>
    <col min="10216" max="10216" width="6.88671875" style="94" bestFit="1" customWidth="1"/>
    <col min="10217" max="10217" width="6.109375" style="94" bestFit="1" customWidth="1"/>
    <col min="10218" max="10218" width="6.6640625" style="94" bestFit="1" customWidth="1"/>
    <col min="10219" max="10220" width="9.33203125" style="94" customWidth="1"/>
    <col min="10221" max="10469" width="9" style="94"/>
    <col min="10470" max="10470" width="29.6640625" style="94" customWidth="1"/>
    <col min="10471" max="10471" width="9" style="94" bestFit="1" customWidth="1"/>
    <col min="10472" max="10472" width="6.88671875" style="94" bestFit="1" customWidth="1"/>
    <col min="10473" max="10473" width="6.109375" style="94" bestFit="1" customWidth="1"/>
    <col min="10474" max="10474" width="6.6640625" style="94" bestFit="1" customWidth="1"/>
    <col min="10475" max="10476" width="9.33203125" style="94" customWidth="1"/>
    <col min="10477" max="10725" width="9" style="94"/>
    <col min="10726" max="10726" width="29.6640625" style="94" customWidth="1"/>
    <col min="10727" max="10727" width="9" style="94" bestFit="1" customWidth="1"/>
    <col min="10728" max="10728" width="6.88671875" style="94" bestFit="1" customWidth="1"/>
    <col min="10729" max="10729" width="6.109375" style="94" bestFit="1" customWidth="1"/>
    <col min="10730" max="10730" width="6.6640625" style="94" bestFit="1" customWidth="1"/>
    <col min="10731" max="10732" width="9.33203125" style="94" customWidth="1"/>
    <col min="10733" max="10981" width="9" style="94"/>
    <col min="10982" max="10982" width="29.6640625" style="94" customWidth="1"/>
    <col min="10983" max="10983" width="9" style="94" bestFit="1" customWidth="1"/>
    <col min="10984" max="10984" width="6.88671875" style="94" bestFit="1" customWidth="1"/>
    <col min="10985" max="10985" width="6.109375" style="94" bestFit="1" customWidth="1"/>
    <col min="10986" max="10986" width="6.6640625" style="94" bestFit="1" customWidth="1"/>
    <col min="10987" max="10988" width="9.33203125" style="94" customWidth="1"/>
    <col min="10989" max="11237" width="9" style="94"/>
    <col min="11238" max="11238" width="29.6640625" style="94" customWidth="1"/>
    <col min="11239" max="11239" width="9" style="94" bestFit="1" customWidth="1"/>
    <col min="11240" max="11240" width="6.88671875" style="94" bestFit="1" customWidth="1"/>
    <col min="11241" max="11241" width="6.109375" style="94" bestFit="1" customWidth="1"/>
    <col min="11242" max="11242" width="6.6640625" style="94" bestFit="1" customWidth="1"/>
    <col min="11243" max="11244" width="9.33203125" style="94" customWidth="1"/>
    <col min="11245" max="11493" width="9" style="94"/>
    <col min="11494" max="11494" width="29.6640625" style="94" customWidth="1"/>
    <col min="11495" max="11495" width="9" style="94" bestFit="1" customWidth="1"/>
    <col min="11496" max="11496" width="6.88671875" style="94" bestFit="1" customWidth="1"/>
    <col min="11497" max="11497" width="6.109375" style="94" bestFit="1" customWidth="1"/>
    <col min="11498" max="11498" width="6.6640625" style="94" bestFit="1" customWidth="1"/>
    <col min="11499" max="11500" width="9.33203125" style="94" customWidth="1"/>
    <col min="11501" max="11749" width="9" style="94"/>
    <col min="11750" max="11750" width="29.6640625" style="94" customWidth="1"/>
    <col min="11751" max="11751" width="9" style="94" bestFit="1" customWidth="1"/>
    <col min="11752" max="11752" width="6.88671875" style="94" bestFit="1" customWidth="1"/>
    <col min="11753" max="11753" width="6.109375" style="94" bestFit="1" customWidth="1"/>
    <col min="11754" max="11754" width="6.6640625" style="94" bestFit="1" customWidth="1"/>
    <col min="11755" max="11756" width="9.33203125" style="94" customWidth="1"/>
    <col min="11757" max="12005" width="9" style="94"/>
    <col min="12006" max="12006" width="29.6640625" style="94" customWidth="1"/>
    <col min="12007" max="12007" width="9" style="94" bestFit="1" customWidth="1"/>
    <col min="12008" max="12008" width="6.88671875" style="94" bestFit="1" customWidth="1"/>
    <col min="12009" max="12009" width="6.109375" style="94" bestFit="1" customWidth="1"/>
    <col min="12010" max="12010" width="6.6640625" style="94" bestFit="1" customWidth="1"/>
    <col min="12011" max="12012" width="9.33203125" style="94" customWidth="1"/>
    <col min="12013" max="12261" width="9" style="94"/>
    <col min="12262" max="12262" width="29.6640625" style="94" customWidth="1"/>
    <col min="12263" max="12263" width="9" style="94" bestFit="1" customWidth="1"/>
    <col min="12264" max="12264" width="6.88671875" style="94" bestFit="1" customWidth="1"/>
    <col min="12265" max="12265" width="6.109375" style="94" bestFit="1" customWidth="1"/>
    <col min="12266" max="12266" width="6.6640625" style="94" bestFit="1" customWidth="1"/>
    <col min="12267" max="12268" width="9.33203125" style="94" customWidth="1"/>
    <col min="12269" max="12517" width="9" style="94"/>
    <col min="12518" max="12518" width="29.6640625" style="94" customWidth="1"/>
    <col min="12519" max="12519" width="9" style="94" bestFit="1" customWidth="1"/>
    <col min="12520" max="12520" width="6.88671875" style="94" bestFit="1" customWidth="1"/>
    <col min="12521" max="12521" width="6.109375" style="94" bestFit="1" customWidth="1"/>
    <col min="12522" max="12522" width="6.6640625" style="94" bestFit="1" customWidth="1"/>
    <col min="12523" max="12524" width="9.33203125" style="94" customWidth="1"/>
    <col min="12525" max="12773" width="9" style="94"/>
    <col min="12774" max="12774" width="29.6640625" style="94" customWidth="1"/>
    <col min="12775" max="12775" width="9" style="94" bestFit="1" customWidth="1"/>
    <col min="12776" max="12776" width="6.88671875" style="94" bestFit="1" customWidth="1"/>
    <col min="12777" max="12777" width="6.109375" style="94" bestFit="1" customWidth="1"/>
    <col min="12778" max="12778" width="6.6640625" style="94" bestFit="1" customWidth="1"/>
    <col min="12779" max="12780" width="9.33203125" style="94" customWidth="1"/>
    <col min="12781" max="13029" width="9" style="94"/>
    <col min="13030" max="13030" width="29.6640625" style="94" customWidth="1"/>
    <col min="13031" max="13031" width="9" style="94" bestFit="1" customWidth="1"/>
    <col min="13032" max="13032" width="6.88671875" style="94" bestFit="1" customWidth="1"/>
    <col min="13033" max="13033" width="6.109375" style="94" bestFit="1" customWidth="1"/>
    <col min="13034" max="13034" width="6.6640625" style="94" bestFit="1" customWidth="1"/>
    <col min="13035" max="13036" width="9.33203125" style="94" customWidth="1"/>
    <col min="13037" max="13285" width="9" style="94"/>
    <col min="13286" max="13286" width="29.6640625" style="94" customWidth="1"/>
    <col min="13287" max="13287" width="9" style="94" bestFit="1" customWidth="1"/>
    <col min="13288" max="13288" width="6.88671875" style="94" bestFit="1" customWidth="1"/>
    <col min="13289" max="13289" width="6.109375" style="94" bestFit="1" customWidth="1"/>
    <col min="13290" max="13290" width="6.6640625" style="94" bestFit="1" customWidth="1"/>
    <col min="13291" max="13292" width="9.33203125" style="94" customWidth="1"/>
    <col min="13293" max="13541" width="9" style="94"/>
    <col min="13542" max="13542" width="29.6640625" style="94" customWidth="1"/>
    <col min="13543" max="13543" width="9" style="94" bestFit="1" customWidth="1"/>
    <col min="13544" max="13544" width="6.88671875" style="94" bestFit="1" customWidth="1"/>
    <col min="13545" max="13545" width="6.109375" style="94" bestFit="1" customWidth="1"/>
    <col min="13546" max="13546" width="6.6640625" style="94" bestFit="1" customWidth="1"/>
    <col min="13547" max="13548" width="9.33203125" style="94" customWidth="1"/>
    <col min="13549" max="13797" width="9" style="94"/>
    <col min="13798" max="13798" width="29.6640625" style="94" customWidth="1"/>
    <col min="13799" max="13799" width="9" style="94" bestFit="1" customWidth="1"/>
    <col min="13800" max="13800" width="6.88671875" style="94" bestFit="1" customWidth="1"/>
    <col min="13801" max="13801" width="6.109375" style="94" bestFit="1" customWidth="1"/>
    <col min="13802" max="13802" width="6.6640625" style="94" bestFit="1" customWidth="1"/>
    <col min="13803" max="13804" width="9.33203125" style="94" customWidth="1"/>
    <col min="13805" max="14053" width="9" style="94"/>
    <col min="14054" max="14054" width="29.6640625" style="94" customWidth="1"/>
    <col min="14055" max="14055" width="9" style="94" bestFit="1" customWidth="1"/>
    <col min="14056" max="14056" width="6.88671875" style="94" bestFit="1" customWidth="1"/>
    <col min="14057" max="14057" width="6.109375" style="94" bestFit="1" customWidth="1"/>
    <col min="14058" max="14058" width="6.6640625" style="94" bestFit="1" customWidth="1"/>
    <col min="14059" max="14060" width="9.33203125" style="94" customWidth="1"/>
    <col min="14061" max="14309" width="9" style="94"/>
    <col min="14310" max="14310" width="29.6640625" style="94" customWidth="1"/>
    <col min="14311" max="14311" width="9" style="94" bestFit="1" customWidth="1"/>
    <col min="14312" max="14312" width="6.88671875" style="94" bestFit="1" customWidth="1"/>
    <col min="14313" max="14313" width="6.109375" style="94" bestFit="1" customWidth="1"/>
    <col min="14314" max="14314" width="6.6640625" style="94" bestFit="1" customWidth="1"/>
    <col min="14315" max="14316" width="9.33203125" style="94" customWidth="1"/>
    <col min="14317" max="14565" width="9" style="94"/>
    <col min="14566" max="14566" width="29.6640625" style="94" customWidth="1"/>
    <col min="14567" max="14567" width="9" style="94" bestFit="1" customWidth="1"/>
    <col min="14568" max="14568" width="6.88671875" style="94" bestFit="1" customWidth="1"/>
    <col min="14569" max="14569" width="6.109375" style="94" bestFit="1" customWidth="1"/>
    <col min="14570" max="14570" width="6.6640625" style="94" bestFit="1" customWidth="1"/>
    <col min="14571" max="14572" width="9.33203125" style="94" customWidth="1"/>
    <col min="14573" max="14821" width="9" style="94"/>
    <col min="14822" max="14822" width="29.6640625" style="94" customWidth="1"/>
    <col min="14823" max="14823" width="9" style="94" bestFit="1" customWidth="1"/>
    <col min="14824" max="14824" width="6.88671875" style="94" bestFit="1" customWidth="1"/>
    <col min="14825" max="14825" width="6.109375" style="94" bestFit="1" customWidth="1"/>
    <col min="14826" max="14826" width="6.6640625" style="94" bestFit="1" customWidth="1"/>
    <col min="14827" max="14828" width="9.33203125" style="94" customWidth="1"/>
    <col min="14829" max="15077" width="9" style="94"/>
    <col min="15078" max="15078" width="29.6640625" style="94" customWidth="1"/>
    <col min="15079" max="15079" width="9" style="94" bestFit="1" customWidth="1"/>
    <col min="15080" max="15080" width="6.88671875" style="94" bestFit="1" customWidth="1"/>
    <col min="15081" max="15081" width="6.109375" style="94" bestFit="1" customWidth="1"/>
    <col min="15082" max="15082" width="6.6640625" style="94" bestFit="1" customWidth="1"/>
    <col min="15083" max="15084" width="9.33203125" style="94" customWidth="1"/>
    <col min="15085" max="15333" width="9" style="94"/>
    <col min="15334" max="15334" width="29.6640625" style="94" customWidth="1"/>
    <col min="15335" max="15335" width="9" style="94" bestFit="1" customWidth="1"/>
    <col min="15336" max="15336" width="6.88671875" style="94" bestFit="1" customWidth="1"/>
    <col min="15337" max="15337" width="6.109375" style="94" bestFit="1" customWidth="1"/>
    <col min="15338" max="15338" width="6.6640625" style="94" bestFit="1" customWidth="1"/>
    <col min="15339" max="15340" width="9.33203125" style="94" customWidth="1"/>
    <col min="15341" max="15589" width="9" style="94"/>
    <col min="15590" max="15590" width="29.6640625" style="94" customWidth="1"/>
    <col min="15591" max="15591" width="9" style="94" bestFit="1" customWidth="1"/>
    <col min="15592" max="15592" width="6.88671875" style="94" bestFit="1" customWidth="1"/>
    <col min="15593" max="15593" width="6.109375" style="94" bestFit="1" customWidth="1"/>
    <col min="15594" max="15594" width="6.6640625" style="94" bestFit="1" customWidth="1"/>
    <col min="15595" max="15596" width="9.33203125" style="94" customWidth="1"/>
    <col min="15597" max="15845" width="9" style="94"/>
    <col min="15846" max="15846" width="29.6640625" style="94" customWidth="1"/>
    <col min="15847" max="15847" width="9" style="94" bestFit="1" customWidth="1"/>
    <col min="15848" max="15848" width="6.88671875" style="94" bestFit="1" customWidth="1"/>
    <col min="15849" max="15849" width="6.109375" style="94" bestFit="1" customWidth="1"/>
    <col min="15850" max="15850" width="6.6640625" style="94" bestFit="1" customWidth="1"/>
    <col min="15851" max="15852" width="9.33203125" style="94" customWidth="1"/>
    <col min="15853" max="16101" width="9" style="94"/>
    <col min="16102" max="16102" width="29.6640625" style="94" customWidth="1"/>
    <col min="16103" max="16103" width="9" style="94" bestFit="1" customWidth="1"/>
    <col min="16104" max="16104" width="6.88671875" style="94" bestFit="1" customWidth="1"/>
    <col min="16105" max="16105" width="6.109375" style="94" bestFit="1" customWidth="1"/>
    <col min="16106" max="16106" width="6.6640625" style="94" bestFit="1" customWidth="1"/>
    <col min="16107" max="16108" width="9.33203125" style="94" customWidth="1"/>
    <col min="16109" max="16384" width="9" style="94"/>
  </cols>
  <sheetData>
    <row r="1" spans="1:10" s="65" customFormat="1" ht="50.1" customHeight="1">
      <c r="A1" s="687" t="s">
        <v>98</v>
      </c>
      <c r="B1" s="687"/>
      <c r="C1" s="687"/>
      <c r="D1" s="687"/>
      <c r="E1" s="687"/>
      <c r="F1" s="687"/>
      <c r="G1" s="687"/>
    </row>
    <row r="2" spans="1:10" ht="24.95" customHeight="1">
      <c r="A2" s="93"/>
      <c r="B2" s="93"/>
    </row>
    <row r="3" spans="1:10" ht="60" customHeight="1">
      <c r="A3" s="95"/>
      <c r="B3" s="545" t="s">
        <v>99</v>
      </c>
      <c r="C3" s="545" t="s">
        <v>512</v>
      </c>
      <c r="D3" s="545" t="s">
        <v>513</v>
      </c>
      <c r="E3" s="545" t="s">
        <v>514</v>
      </c>
      <c r="F3" s="546" t="s">
        <v>515</v>
      </c>
      <c r="G3" s="546" t="s">
        <v>516</v>
      </c>
    </row>
    <row r="4" spans="1:10" ht="24.95" customHeight="1">
      <c r="A4" s="87" t="s">
        <v>100</v>
      </c>
      <c r="B4" s="96" t="s">
        <v>22</v>
      </c>
      <c r="C4" s="97">
        <v>24176</v>
      </c>
      <c r="D4" s="97">
        <v>25500</v>
      </c>
      <c r="E4" s="97">
        <v>98741</v>
      </c>
      <c r="F4" s="98">
        <v>111.90591126519506</v>
      </c>
      <c r="G4" s="98">
        <v>109.55762424134832</v>
      </c>
      <c r="I4" s="99"/>
      <c r="J4" s="99"/>
    </row>
    <row r="5" spans="1:10" ht="24.95" customHeight="1">
      <c r="A5" s="87" t="s">
        <v>101</v>
      </c>
      <c r="B5" s="96" t="s">
        <v>102</v>
      </c>
      <c r="C5" s="97">
        <v>5759.3417128576439</v>
      </c>
      <c r="D5" s="97">
        <v>5424.1608625679128</v>
      </c>
      <c r="E5" s="97">
        <v>23378.483608941555</v>
      </c>
      <c r="F5" s="98">
        <v>72.815882502291913</v>
      </c>
      <c r="G5" s="98">
        <v>98.303202496532151</v>
      </c>
      <c r="I5" s="99"/>
      <c r="J5" s="99"/>
    </row>
    <row r="6" spans="1:10" ht="24.95" customHeight="1">
      <c r="A6" s="87" t="s">
        <v>103</v>
      </c>
      <c r="B6" s="96" t="s">
        <v>104</v>
      </c>
      <c r="C6" s="97">
        <v>805.36144208094095</v>
      </c>
      <c r="D6" s="97">
        <v>846.28998832805303</v>
      </c>
      <c r="E6" s="97">
        <v>2859.7610514280259</v>
      </c>
      <c r="F6" s="98">
        <v>97.522366542761475</v>
      </c>
      <c r="G6" s="98">
        <v>78.508439649686395</v>
      </c>
      <c r="H6" s="99"/>
      <c r="I6" s="99"/>
      <c r="J6" s="99"/>
    </row>
    <row r="7" spans="1:10" ht="24.95" customHeight="1">
      <c r="A7" s="87" t="s">
        <v>105</v>
      </c>
      <c r="B7" s="96" t="s">
        <v>106</v>
      </c>
      <c r="C7" s="97">
        <v>8289.2387943232407</v>
      </c>
      <c r="D7" s="97">
        <v>9407.1856233673607</v>
      </c>
      <c r="E7" s="97">
        <v>29083.225829564151</v>
      </c>
      <c r="F7" s="98">
        <v>96.336252126006471</v>
      </c>
      <c r="G7" s="98">
        <v>106.83220777877281</v>
      </c>
      <c r="H7" s="99"/>
      <c r="I7" s="99"/>
      <c r="J7" s="99"/>
    </row>
    <row r="8" spans="1:10" ht="24.95" customHeight="1">
      <c r="A8" s="87" t="s">
        <v>107</v>
      </c>
      <c r="B8" s="96" t="s">
        <v>108</v>
      </c>
      <c r="C8" s="97">
        <v>652908</v>
      </c>
      <c r="D8" s="97">
        <v>783489.6</v>
      </c>
      <c r="E8" s="97">
        <v>1812121.6000000001</v>
      </c>
      <c r="F8" s="98">
        <v>60.911705231634706</v>
      </c>
      <c r="G8" s="98">
        <v>89.606918060170088</v>
      </c>
      <c r="I8" s="99"/>
      <c r="J8" s="99"/>
    </row>
    <row r="9" spans="1:10" ht="24.95" customHeight="1">
      <c r="A9" s="87" t="s">
        <v>109</v>
      </c>
      <c r="B9" s="96" t="s">
        <v>108</v>
      </c>
      <c r="C9" s="97">
        <v>303356</v>
      </c>
      <c r="D9" s="97">
        <v>364027.2</v>
      </c>
      <c r="E9" s="97">
        <v>1119239.2</v>
      </c>
      <c r="F9" s="98">
        <v>138.94698270926372</v>
      </c>
      <c r="G9" s="98">
        <v>109.89525361820789</v>
      </c>
      <c r="I9" s="99"/>
      <c r="J9" s="99"/>
    </row>
    <row r="10" spans="1:10" ht="24.95" customHeight="1">
      <c r="A10" s="87" t="s">
        <v>110</v>
      </c>
      <c r="B10" s="96" t="s">
        <v>108</v>
      </c>
      <c r="C10" s="97">
        <v>1949484</v>
      </c>
      <c r="D10" s="97">
        <v>2100000</v>
      </c>
      <c r="E10" s="97">
        <v>6480301</v>
      </c>
      <c r="F10" s="98">
        <v>481.80608452255314</v>
      </c>
      <c r="G10" s="98">
        <v>327.55079707906998</v>
      </c>
      <c r="H10" s="99"/>
      <c r="I10" s="99"/>
      <c r="J10" s="99"/>
    </row>
    <row r="11" spans="1:10" ht="31.5">
      <c r="A11" s="87" t="s">
        <v>111</v>
      </c>
      <c r="B11" s="96" t="s">
        <v>112</v>
      </c>
      <c r="C11" s="97">
        <v>9700.5914736360992</v>
      </c>
      <c r="D11" s="97">
        <v>13248.0320172586</v>
      </c>
      <c r="E11" s="97">
        <v>49323.757647341699</v>
      </c>
      <c r="F11" s="98">
        <v>158.81723285501175</v>
      </c>
      <c r="G11" s="98">
        <v>110.67882790436256</v>
      </c>
      <c r="H11" s="99"/>
      <c r="I11" s="99"/>
      <c r="J11" s="99"/>
    </row>
    <row r="12" spans="1:10" ht="24.95" customHeight="1">
      <c r="A12" s="87" t="s">
        <v>113</v>
      </c>
      <c r="B12" s="96" t="s">
        <v>114</v>
      </c>
      <c r="C12" s="97">
        <v>3076</v>
      </c>
      <c r="D12" s="97">
        <v>3828</v>
      </c>
      <c r="E12" s="97">
        <v>9113</v>
      </c>
      <c r="F12" s="98">
        <v>167.67411300919844</v>
      </c>
      <c r="G12" s="98">
        <v>227.14923103766296</v>
      </c>
      <c r="I12" s="99"/>
      <c r="J12" s="99"/>
    </row>
    <row r="13" spans="1:10" ht="24.95" customHeight="1">
      <c r="A13" s="87" t="s">
        <v>115</v>
      </c>
      <c r="B13" s="96" t="s">
        <v>108</v>
      </c>
      <c r="C13" s="97">
        <v>3077</v>
      </c>
      <c r="D13" s="97">
        <v>3174</v>
      </c>
      <c r="E13" s="97">
        <v>10539</v>
      </c>
      <c r="F13" s="98">
        <v>134.4915254237288</v>
      </c>
      <c r="G13" s="98">
        <v>95.125913891145402</v>
      </c>
      <c r="I13" s="99"/>
      <c r="J13" s="99"/>
    </row>
    <row r="14" spans="1:10" ht="24.95" customHeight="1">
      <c r="A14" s="87" t="s">
        <v>116</v>
      </c>
      <c r="B14" s="96" t="s">
        <v>108</v>
      </c>
      <c r="C14" s="97">
        <v>137163</v>
      </c>
      <c r="D14" s="97">
        <v>143570</v>
      </c>
      <c r="E14" s="97">
        <v>514756</v>
      </c>
      <c r="F14" s="98">
        <v>105.57005772271039</v>
      </c>
      <c r="G14" s="98">
        <v>99.309711498763349</v>
      </c>
      <c r="I14" s="99"/>
      <c r="J14" s="99"/>
    </row>
    <row r="15" spans="1:10" ht="25.5" customHeight="1">
      <c r="A15" s="87" t="s">
        <v>117</v>
      </c>
      <c r="B15" s="96" t="s">
        <v>118</v>
      </c>
      <c r="C15" s="97">
        <v>392.45612666538</v>
      </c>
      <c r="D15" s="97">
        <v>393.483529638927</v>
      </c>
      <c r="E15" s="97">
        <v>1471.8315195983789</v>
      </c>
      <c r="F15" s="98">
        <v>105.65032659014538</v>
      </c>
      <c r="G15" s="98">
        <v>103.1226212146285</v>
      </c>
      <c r="I15" s="99"/>
      <c r="J15" s="99"/>
    </row>
    <row r="16" spans="1:10" ht="25.5" customHeight="1">
      <c r="A16" s="87" t="s">
        <v>119</v>
      </c>
      <c r="B16" s="96" t="s">
        <v>120</v>
      </c>
      <c r="C16" s="97">
        <v>2520.6125903709599</v>
      </c>
      <c r="D16" s="97">
        <v>2796.0960430508699</v>
      </c>
      <c r="E16" s="97">
        <v>10471.506686661409</v>
      </c>
      <c r="F16" s="98">
        <v>107.01188336096007</v>
      </c>
      <c r="G16" s="98">
        <v>102.0166878632641</v>
      </c>
      <c r="I16" s="99"/>
      <c r="J16" s="99"/>
    </row>
  </sheetData>
  <mergeCells count="1">
    <mergeCell ref="A1:G1"/>
  </mergeCells>
  <pageMargins left="0.5" right="0.25" top="0.5" bottom="0.5" header="0.43307086614173201" footer="0.31496062992126"/>
  <pageSetup paperSize="9" firstPageNumber="1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B0E1-970D-48DE-A954-DF97E9C857A4}">
  <dimension ref="A1:F27"/>
  <sheetViews>
    <sheetView workbookViewId="0">
      <selection activeCell="A20" sqref="A20"/>
    </sheetView>
  </sheetViews>
  <sheetFormatPr defaultRowHeight="15.75"/>
  <cols>
    <col min="1" max="1" width="35.109375" style="528" customWidth="1"/>
    <col min="2" max="2" width="8.33203125" style="528" customWidth="1"/>
    <col min="3" max="3" width="12.77734375" style="528" customWidth="1"/>
    <col min="4" max="5" width="12.88671875" style="528" customWidth="1"/>
    <col min="6" max="6" width="20" style="528" customWidth="1"/>
    <col min="7" max="251" width="9" style="528"/>
    <col min="252" max="252" width="38.77734375" style="528" customWidth="1"/>
    <col min="253" max="253" width="9" style="528"/>
    <col min="254" max="258" width="12.77734375" style="528" customWidth="1"/>
    <col min="259" max="259" width="13.44140625" style="528" customWidth="1"/>
    <col min="260" max="507" width="9" style="528"/>
    <col min="508" max="508" width="38.77734375" style="528" customWidth="1"/>
    <col min="509" max="509" width="9" style="528"/>
    <col min="510" max="514" width="12.77734375" style="528" customWidth="1"/>
    <col min="515" max="515" width="13.44140625" style="528" customWidth="1"/>
    <col min="516" max="763" width="9" style="528"/>
    <col min="764" max="764" width="38.77734375" style="528" customWidth="1"/>
    <col min="765" max="765" width="9" style="528"/>
    <col min="766" max="770" width="12.77734375" style="528" customWidth="1"/>
    <col min="771" max="771" width="13.44140625" style="528" customWidth="1"/>
    <col min="772" max="1019" width="9" style="528"/>
    <col min="1020" max="1020" width="38.77734375" style="528" customWidth="1"/>
    <col min="1021" max="1021" width="9" style="528"/>
    <col min="1022" max="1026" width="12.77734375" style="528" customWidth="1"/>
    <col min="1027" max="1027" width="13.44140625" style="528" customWidth="1"/>
    <col min="1028" max="1275" width="9" style="528"/>
    <col min="1276" max="1276" width="38.77734375" style="528" customWidth="1"/>
    <col min="1277" max="1277" width="9" style="528"/>
    <col min="1278" max="1282" width="12.77734375" style="528" customWidth="1"/>
    <col min="1283" max="1283" width="13.44140625" style="528" customWidth="1"/>
    <col min="1284" max="1531" width="9" style="528"/>
    <col min="1532" max="1532" width="38.77734375" style="528" customWidth="1"/>
    <col min="1533" max="1533" width="9" style="528"/>
    <col min="1534" max="1538" width="12.77734375" style="528" customWidth="1"/>
    <col min="1539" max="1539" width="13.44140625" style="528" customWidth="1"/>
    <col min="1540" max="1787" width="9" style="528"/>
    <col min="1788" max="1788" width="38.77734375" style="528" customWidth="1"/>
    <col min="1789" max="1789" width="9" style="528"/>
    <col min="1790" max="1794" width="12.77734375" style="528" customWidth="1"/>
    <col min="1795" max="1795" width="13.44140625" style="528" customWidth="1"/>
    <col min="1796" max="2043" width="9" style="528"/>
    <col min="2044" max="2044" width="38.77734375" style="528" customWidth="1"/>
    <col min="2045" max="2045" width="9" style="528"/>
    <col min="2046" max="2050" width="12.77734375" style="528" customWidth="1"/>
    <col min="2051" max="2051" width="13.44140625" style="528" customWidth="1"/>
    <col min="2052" max="2299" width="9" style="528"/>
    <col min="2300" max="2300" width="38.77734375" style="528" customWidth="1"/>
    <col min="2301" max="2301" width="9" style="528"/>
    <col min="2302" max="2306" width="12.77734375" style="528" customWidth="1"/>
    <col min="2307" max="2307" width="13.44140625" style="528" customWidth="1"/>
    <col min="2308" max="2555" width="9" style="528"/>
    <col min="2556" max="2556" width="38.77734375" style="528" customWidth="1"/>
    <col min="2557" max="2557" width="9" style="528"/>
    <col min="2558" max="2562" width="12.77734375" style="528" customWidth="1"/>
    <col min="2563" max="2563" width="13.44140625" style="528" customWidth="1"/>
    <col min="2564" max="2811" width="9" style="528"/>
    <col min="2812" max="2812" width="38.77734375" style="528" customWidth="1"/>
    <col min="2813" max="2813" width="9" style="528"/>
    <col min="2814" max="2818" width="12.77734375" style="528" customWidth="1"/>
    <col min="2819" max="2819" width="13.44140625" style="528" customWidth="1"/>
    <col min="2820" max="3067" width="9" style="528"/>
    <col min="3068" max="3068" width="38.77734375" style="528" customWidth="1"/>
    <col min="3069" max="3069" width="9" style="528"/>
    <col min="3070" max="3074" width="12.77734375" style="528" customWidth="1"/>
    <col min="3075" max="3075" width="13.44140625" style="528" customWidth="1"/>
    <col min="3076" max="3323" width="9" style="528"/>
    <col min="3324" max="3324" width="38.77734375" style="528" customWidth="1"/>
    <col min="3325" max="3325" width="9" style="528"/>
    <col min="3326" max="3330" width="12.77734375" style="528" customWidth="1"/>
    <col min="3331" max="3331" width="13.44140625" style="528" customWidth="1"/>
    <col min="3332" max="3579" width="9" style="528"/>
    <col min="3580" max="3580" width="38.77734375" style="528" customWidth="1"/>
    <col min="3581" max="3581" width="9" style="528"/>
    <col min="3582" max="3586" width="12.77734375" style="528" customWidth="1"/>
    <col min="3587" max="3587" width="13.44140625" style="528" customWidth="1"/>
    <col min="3588" max="3835" width="9" style="528"/>
    <col min="3836" max="3836" width="38.77734375" style="528" customWidth="1"/>
    <col min="3837" max="3837" width="9" style="528"/>
    <col min="3838" max="3842" width="12.77734375" style="528" customWidth="1"/>
    <col min="3843" max="3843" width="13.44140625" style="528" customWidth="1"/>
    <col min="3844" max="4091" width="9" style="528"/>
    <col min="4092" max="4092" width="38.77734375" style="528" customWidth="1"/>
    <col min="4093" max="4093" width="9" style="528"/>
    <col min="4094" max="4098" width="12.77734375" style="528" customWidth="1"/>
    <col min="4099" max="4099" width="13.44140625" style="528" customWidth="1"/>
    <col min="4100" max="4347" width="9" style="528"/>
    <col min="4348" max="4348" width="38.77734375" style="528" customWidth="1"/>
    <col min="4349" max="4349" width="9" style="528"/>
    <col min="4350" max="4354" width="12.77734375" style="528" customWidth="1"/>
    <col min="4355" max="4355" width="13.44140625" style="528" customWidth="1"/>
    <col min="4356" max="4603" width="9" style="528"/>
    <col min="4604" max="4604" width="38.77734375" style="528" customWidth="1"/>
    <col min="4605" max="4605" width="9" style="528"/>
    <col min="4606" max="4610" width="12.77734375" style="528" customWidth="1"/>
    <col min="4611" max="4611" width="13.44140625" style="528" customWidth="1"/>
    <col min="4612" max="4859" width="9" style="528"/>
    <col min="4860" max="4860" width="38.77734375" style="528" customWidth="1"/>
    <col min="4861" max="4861" width="9" style="528"/>
    <col min="4862" max="4866" width="12.77734375" style="528" customWidth="1"/>
    <col min="4867" max="4867" width="13.44140625" style="528" customWidth="1"/>
    <col min="4868" max="5115" width="9" style="528"/>
    <col min="5116" max="5116" width="38.77734375" style="528" customWidth="1"/>
    <col min="5117" max="5117" width="9" style="528"/>
    <col min="5118" max="5122" width="12.77734375" style="528" customWidth="1"/>
    <col min="5123" max="5123" width="13.44140625" style="528" customWidth="1"/>
    <col min="5124" max="5371" width="9" style="528"/>
    <col min="5372" max="5372" width="38.77734375" style="528" customWidth="1"/>
    <col min="5373" max="5373" width="9" style="528"/>
    <col min="5374" max="5378" width="12.77734375" style="528" customWidth="1"/>
    <col min="5379" max="5379" width="13.44140625" style="528" customWidth="1"/>
    <col min="5380" max="5627" width="9" style="528"/>
    <col min="5628" max="5628" width="38.77734375" style="528" customWidth="1"/>
    <col min="5629" max="5629" width="9" style="528"/>
    <col min="5630" max="5634" width="12.77734375" style="528" customWidth="1"/>
    <col min="5635" max="5635" width="13.44140625" style="528" customWidth="1"/>
    <col min="5636" max="5883" width="9" style="528"/>
    <col min="5884" max="5884" width="38.77734375" style="528" customWidth="1"/>
    <col min="5885" max="5885" width="9" style="528"/>
    <col min="5886" max="5890" width="12.77734375" style="528" customWidth="1"/>
    <col min="5891" max="5891" width="13.44140625" style="528" customWidth="1"/>
    <col min="5892" max="6139" width="9" style="528"/>
    <col min="6140" max="6140" width="38.77734375" style="528" customWidth="1"/>
    <col min="6141" max="6141" width="9" style="528"/>
    <col min="6142" max="6146" width="12.77734375" style="528" customWidth="1"/>
    <col min="6147" max="6147" width="13.44140625" style="528" customWidth="1"/>
    <col min="6148" max="6395" width="9" style="528"/>
    <col min="6396" max="6396" width="38.77734375" style="528" customWidth="1"/>
    <col min="6397" max="6397" width="9" style="528"/>
    <col min="6398" max="6402" width="12.77734375" style="528" customWidth="1"/>
    <col min="6403" max="6403" width="13.44140625" style="528" customWidth="1"/>
    <col min="6404" max="6651" width="9" style="528"/>
    <col min="6652" max="6652" width="38.77734375" style="528" customWidth="1"/>
    <col min="6653" max="6653" width="9" style="528"/>
    <col min="6654" max="6658" width="12.77734375" style="528" customWidth="1"/>
    <col min="6659" max="6659" width="13.44140625" style="528" customWidth="1"/>
    <col min="6660" max="6907" width="9" style="528"/>
    <col min="6908" max="6908" width="38.77734375" style="528" customWidth="1"/>
    <col min="6909" max="6909" width="9" style="528"/>
    <col min="6910" max="6914" width="12.77734375" style="528" customWidth="1"/>
    <col min="6915" max="6915" width="13.44140625" style="528" customWidth="1"/>
    <col min="6916" max="7163" width="9" style="528"/>
    <col min="7164" max="7164" width="38.77734375" style="528" customWidth="1"/>
    <col min="7165" max="7165" width="9" style="528"/>
    <col min="7166" max="7170" width="12.77734375" style="528" customWidth="1"/>
    <col min="7171" max="7171" width="13.44140625" style="528" customWidth="1"/>
    <col min="7172" max="7419" width="9" style="528"/>
    <col min="7420" max="7420" width="38.77734375" style="528" customWidth="1"/>
    <col min="7421" max="7421" width="9" style="528"/>
    <col min="7422" max="7426" width="12.77734375" style="528" customWidth="1"/>
    <col min="7427" max="7427" width="13.44140625" style="528" customWidth="1"/>
    <col min="7428" max="7675" width="9" style="528"/>
    <col min="7676" max="7676" width="38.77734375" style="528" customWidth="1"/>
    <col min="7677" max="7677" width="9" style="528"/>
    <col min="7678" max="7682" width="12.77734375" style="528" customWidth="1"/>
    <col min="7683" max="7683" width="13.44140625" style="528" customWidth="1"/>
    <col min="7684" max="7931" width="9" style="528"/>
    <col min="7932" max="7932" width="38.77734375" style="528" customWidth="1"/>
    <col min="7933" max="7933" width="9" style="528"/>
    <col min="7934" max="7938" width="12.77734375" style="528" customWidth="1"/>
    <col min="7939" max="7939" width="13.44140625" style="528" customWidth="1"/>
    <col min="7940" max="8187" width="9" style="528"/>
    <col min="8188" max="8188" width="38.77734375" style="528" customWidth="1"/>
    <col min="8189" max="8189" width="9" style="528"/>
    <col min="8190" max="8194" width="12.77734375" style="528" customWidth="1"/>
    <col min="8195" max="8195" width="13.44140625" style="528" customWidth="1"/>
    <col min="8196" max="8443" width="9" style="528"/>
    <col min="8444" max="8444" width="38.77734375" style="528" customWidth="1"/>
    <col min="8445" max="8445" width="9" style="528"/>
    <col min="8446" max="8450" width="12.77734375" style="528" customWidth="1"/>
    <col min="8451" max="8451" width="13.44140625" style="528" customWidth="1"/>
    <col min="8452" max="8699" width="9" style="528"/>
    <col min="8700" max="8700" width="38.77734375" style="528" customWidth="1"/>
    <col min="8701" max="8701" width="9" style="528"/>
    <col min="8702" max="8706" width="12.77734375" style="528" customWidth="1"/>
    <col min="8707" max="8707" width="13.44140625" style="528" customWidth="1"/>
    <col min="8708" max="8955" width="9" style="528"/>
    <col min="8956" max="8956" width="38.77734375" style="528" customWidth="1"/>
    <col min="8957" max="8957" width="9" style="528"/>
    <col min="8958" max="8962" width="12.77734375" style="528" customWidth="1"/>
    <col min="8963" max="8963" width="13.44140625" style="528" customWidth="1"/>
    <col min="8964" max="9211" width="9" style="528"/>
    <col min="9212" max="9212" width="38.77734375" style="528" customWidth="1"/>
    <col min="9213" max="9213" width="9" style="528"/>
    <col min="9214" max="9218" width="12.77734375" style="528" customWidth="1"/>
    <col min="9219" max="9219" width="13.44140625" style="528" customWidth="1"/>
    <col min="9220" max="9467" width="9" style="528"/>
    <col min="9468" max="9468" width="38.77734375" style="528" customWidth="1"/>
    <col min="9469" max="9469" width="9" style="528"/>
    <col min="9470" max="9474" width="12.77734375" style="528" customWidth="1"/>
    <col min="9475" max="9475" width="13.44140625" style="528" customWidth="1"/>
    <col min="9476" max="9723" width="9" style="528"/>
    <col min="9724" max="9724" width="38.77734375" style="528" customWidth="1"/>
    <col min="9725" max="9725" width="9" style="528"/>
    <col min="9726" max="9730" width="12.77734375" style="528" customWidth="1"/>
    <col min="9731" max="9731" width="13.44140625" style="528" customWidth="1"/>
    <col min="9732" max="9979" width="9" style="528"/>
    <col min="9980" max="9980" width="38.77734375" style="528" customWidth="1"/>
    <col min="9981" max="9981" width="9" style="528"/>
    <col min="9982" max="9986" width="12.77734375" style="528" customWidth="1"/>
    <col min="9987" max="9987" width="13.44140625" style="528" customWidth="1"/>
    <col min="9988" max="10235" width="9" style="528"/>
    <col min="10236" max="10236" width="38.77734375" style="528" customWidth="1"/>
    <col min="10237" max="10237" width="9" style="528"/>
    <col min="10238" max="10242" width="12.77734375" style="528" customWidth="1"/>
    <col min="10243" max="10243" width="13.44140625" style="528" customWidth="1"/>
    <col min="10244" max="10491" width="9" style="528"/>
    <col min="10492" max="10492" width="38.77734375" style="528" customWidth="1"/>
    <col min="10493" max="10493" width="9" style="528"/>
    <col min="10494" max="10498" width="12.77734375" style="528" customWidth="1"/>
    <col min="10499" max="10499" width="13.44140625" style="528" customWidth="1"/>
    <col min="10500" max="10747" width="9" style="528"/>
    <col min="10748" max="10748" width="38.77734375" style="528" customWidth="1"/>
    <col min="10749" max="10749" width="9" style="528"/>
    <col min="10750" max="10754" width="12.77734375" style="528" customWidth="1"/>
    <col min="10755" max="10755" width="13.44140625" style="528" customWidth="1"/>
    <col min="10756" max="11003" width="9" style="528"/>
    <col min="11004" max="11004" width="38.77734375" style="528" customWidth="1"/>
    <col min="11005" max="11005" width="9" style="528"/>
    <col min="11006" max="11010" width="12.77734375" style="528" customWidth="1"/>
    <col min="11011" max="11011" width="13.44140625" style="528" customWidth="1"/>
    <col min="11012" max="11259" width="9" style="528"/>
    <col min="11260" max="11260" width="38.77734375" style="528" customWidth="1"/>
    <col min="11261" max="11261" width="9" style="528"/>
    <col min="11262" max="11266" width="12.77734375" style="528" customWidth="1"/>
    <col min="11267" max="11267" width="13.44140625" style="528" customWidth="1"/>
    <col min="11268" max="11515" width="9" style="528"/>
    <col min="11516" max="11516" width="38.77734375" style="528" customWidth="1"/>
    <col min="11517" max="11517" width="9" style="528"/>
    <col min="11518" max="11522" width="12.77734375" style="528" customWidth="1"/>
    <col min="11523" max="11523" width="13.44140625" style="528" customWidth="1"/>
    <col min="11524" max="11771" width="9" style="528"/>
    <col min="11772" max="11772" width="38.77734375" style="528" customWidth="1"/>
    <col min="11773" max="11773" width="9" style="528"/>
    <col min="11774" max="11778" width="12.77734375" style="528" customWidth="1"/>
    <col min="11779" max="11779" width="13.44140625" style="528" customWidth="1"/>
    <col min="11780" max="12027" width="9" style="528"/>
    <col min="12028" max="12028" width="38.77734375" style="528" customWidth="1"/>
    <col min="12029" max="12029" width="9" style="528"/>
    <col min="12030" max="12034" width="12.77734375" style="528" customWidth="1"/>
    <col min="12035" max="12035" width="13.44140625" style="528" customWidth="1"/>
    <col min="12036" max="12283" width="9" style="528"/>
    <col min="12284" max="12284" width="38.77734375" style="528" customWidth="1"/>
    <col min="12285" max="12285" width="9" style="528"/>
    <col min="12286" max="12290" width="12.77734375" style="528" customWidth="1"/>
    <col min="12291" max="12291" width="13.44140625" style="528" customWidth="1"/>
    <col min="12292" max="12539" width="9" style="528"/>
    <col min="12540" max="12540" width="38.77734375" style="528" customWidth="1"/>
    <col min="12541" max="12541" width="9" style="528"/>
    <col min="12542" max="12546" width="12.77734375" style="528" customWidth="1"/>
    <col min="12547" max="12547" width="13.44140625" style="528" customWidth="1"/>
    <col min="12548" max="12795" width="9" style="528"/>
    <col min="12796" max="12796" width="38.77734375" style="528" customWidth="1"/>
    <col min="12797" max="12797" width="9" style="528"/>
    <col min="12798" max="12802" width="12.77734375" style="528" customWidth="1"/>
    <col min="12803" max="12803" width="13.44140625" style="528" customWidth="1"/>
    <col min="12804" max="13051" width="9" style="528"/>
    <col min="13052" max="13052" width="38.77734375" style="528" customWidth="1"/>
    <col min="13053" max="13053" width="9" style="528"/>
    <col min="13054" max="13058" width="12.77734375" style="528" customWidth="1"/>
    <col min="13059" max="13059" width="13.44140625" style="528" customWidth="1"/>
    <col min="13060" max="13307" width="9" style="528"/>
    <col min="13308" max="13308" width="38.77734375" style="528" customWidth="1"/>
    <col min="13309" max="13309" width="9" style="528"/>
    <col min="13310" max="13314" width="12.77734375" style="528" customWidth="1"/>
    <col min="13315" max="13315" width="13.44140625" style="528" customWidth="1"/>
    <col min="13316" max="13563" width="9" style="528"/>
    <col min="13564" max="13564" width="38.77734375" style="528" customWidth="1"/>
    <col min="13565" max="13565" width="9" style="528"/>
    <col min="13566" max="13570" width="12.77734375" style="528" customWidth="1"/>
    <col min="13571" max="13571" width="13.44140625" style="528" customWidth="1"/>
    <col min="13572" max="13819" width="9" style="528"/>
    <col min="13820" max="13820" width="38.77734375" style="528" customWidth="1"/>
    <col min="13821" max="13821" width="9" style="528"/>
    <col min="13822" max="13826" width="12.77734375" style="528" customWidth="1"/>
    <col min="13827" max="13827" width="13.44140625" style="528" customWidth="1"/>
    <col min="13828" max="14075" width="9" style="528"/>
    <col min="14076" max="14076" width="38.77734375" style="528" customWidth="1"/>
    <col min="14077" max="14077" width="9" style="528"/>
    <col min="14078" max="14082" width="12.77734375" style="528" customWidth="1"/>
    <col min="14083" max="14083" width="13.44140625" style="528" customWidth="1"/>
    <col min="14084" max="14331" width="9" style="528"/>
    <col min="14332" max="14332" width="38.77734375" style="528" customWidth="1"/>
    <col min="14333" max="14333" width="9" style="528"/>
    <col min="14334" max="14338" width="12.77734375" style="528" customWidth="1"/>
    <col min="14339" max="14339" width="13.44140625" style="528" customWidth="1"/>
    <col min="14340" max="14587" width="9" style="528"/>
    <col min="14588" max="14588" width="38.77734375" style="528" customWidth="1"/>
    <col min="14589" max="14589" width="9" style="528"/>
    <col min="14590" max="14594" width="12.77734375" style="528" customWidth="1"/>
    <col min="14595" max="14595" width="13.44140625" style="528" customWidth="1"/>
    <col min="14596" max="14843" width="9" style="528"/>
    <col min="14844" max="14844" width="38.77734375" style="528" customWidth="1"/>
    <col min="14845" max="14845" width="9" style="528"/>
    <col min="14846" max="14850" width="12.77734375" style="528" customWidth="1"/>
    <col min="14851" max="14851" width="13.44140625" style="528" customWidth="1"/>
    <col min="14852" max="15099" width="9" style="528"/>
    <col min="15100" max="15100" width="38.77734375" style="528" customWidth="1"/>
    <col min="15101" max="15101" width="9" style="528"/>
    <col min="15102" max="15106" width="12.77734375" style="528" customWidth="1"/>
    <col min="15107" max="15107" width="13.44140625" style="528" customWidth="1"/>
    <col min="15108" max="15355" width="9" style="528"/>
    <col min="15356" max="15356" width="38.77734375" style="528" customWidth="1"/>
    <col min="15357" max="15357" width="9" style="528"/>
    <col min="15358" max="15362" width="12.77734375" style="528" customWidth="1"/>
    <col min="15363" max="15363" width="13.44140625" style="528" customWidth="1"/>
    <col min="15364" max="15611" width="9" style="528"/>
    <col min="15612" max="15612" width="38.77734375" style="528" customWidth="1"/>
    <col min="15613" max="15613" width="9" style="528"/>
    <col min="15614" max="15618" width="12.77734375" style="528" customWidth="1"/>
    <col min="15619" max="15619" width="13.44140625" style="528" customWidth="1"/>
    <col min="15620" max="15867" width="9" style="528"/>
    <col min="15868" max="15868" width="38.77734375" style="528" customWidth="1"/>
    <col min="15869" max="15869" width="9" style="528"/>
    <col min="15870" max="15874" width="12.77734375" style="528" customWidth="1"/>
    <col min="15875" max="15875" width="13.44140625" style="528" customWidth="1"/>
    <col min="15876" max="16123" width="9" style="528"/>
    <col min="16124" max="16124" width="38.77734375" style="528" customWidth="1"/>
    <col min="16125" max="16125" width="9" style="528"/>
    <col min="16126" max="16130" width="12.77734375" style="528" customWidth="1"/>
    <col min="16131" max="16131" width="13.44140625" style="528" customWidth="1"/>
    <col min="16132" max="16384" width="9" style="528"/>
  </cols>
  <sheetData>
    <row r="1" spans="1:6">
      <c r="A1" s="527" t="s">
        <v>510</v>
      </c>
      <c r="C1" s="529"/>
      <c r="D1" s="529" t="s">
        <v>485</v>
      </c>
    </row>
    <row r="2" spans="1:6">
      <c r="A2" s="527"/>
      <c r="C2" s="531"/>
      <c r="D2" s="531" t="s">
        <v>486</v>
      </c>
    </row>
    <row r="3" spans="1:6">
      <c r="A3" s="527"/>
      <c r="D3" s="532" t="s">
        <v>487</v>
      </c>
    </row>
    <row r="5" spans="1:6" ht="18.75">
      <c r="A5" s="688" t="s">
        <v>524</v>
      </c>
      <c r="B5" s="688"/>
      <c r="C5" s="688"/>
      <c r="D5" s="688"/>
      <c r="E5" s="688"/>
      <c r="F5" s="688"/>
    </row>
    <row r="6" spans="1:6">
      <c r="A6" s="533"/>
      <c r="B6" s="533"/>
      <c r="C6" s="533"/>
      <c r="D6" s="541"/>
      <c r="F6" s="542" t="s">
        <v>511</v>
      </c>
    </row>
    <row r="7" spans="1:6">
      <c r="A7" s="689" t="s">
        <v>489</v>
      </c>
      <c r="B7" s="691" t="s">
        <v>490</v>
      </c>
      <c r="C7" s="691" t="s">
        <v>517</v>
      </c>
      <c r="D7" s="693" t="s">
        <v>518</v>
      </c>
      <c r="E7" s="693"/>
      <c r="F7" s="691" t="s">
        <v>521</v>
      </c>
    </row>
    <row r="8" spans="1:6" s="530" customFormat="1" ht="31.5">
      <c r="A8" s="690"/>
      <c r="B8" s="692"/>
      <c r="C8" s="692"/>
      <c r="D8" s="543" t="s">
        <v>519</v>
      </c>
      <c r="E8" s="543" t="s">
        <v>520</v>
      </c>
      <c r="F8" s="692"/>
    </row>
    <row r="9" spans="1:6">
      <c r="A9" s="535" t="s">
        <v>72</v>
      </c>
      <c r="B9" s="536" t="s">
        <v>491</v>
      </c>
      <c r="C9" s="544">
        <v>94.29</v>
      </c>
      <c r="D9" s="544">
        <v>101.96</v>
      </c>
      <c r="E9" s="544">
        <v>98.44</v>
      </c>
      <c r="F9" s="544">
        <v>98.07</v>
      </c>
    </row>
    <row r="10" spans="1:6">
      <c r="A10" s="538" t="s">
        <v>73</v>
      </c>
      <c r="B10" s="539" t="s">
        <v>492</v>
      </c>
      <c r="C10" s="540">
        <v>100.48</v>
      </c>
      <c r="D10" s="540">
        <v>99.02</v>
      </c>
      <c r="E10" s="540">
        <v>107.18</v>
      </c>
      <c r="F10" s="540">
        <v>113.17</v>
      </c>
    </row>
    <row r="11" spans="1:6">
      <c r="A11" s="538" t="s">
        <v>74</v>
      </c>
      <c r="B11" s="539" t="s">
        <v>493</v>
      </c>
      <c r="C11" s="540">
        <v>40.92</v>
      </c>
      <c r="D11" s="540">
        <v>100.14</v>
      </c>
      <c r="E11" s="540">
        <v>44.11</v>
      </c>
      <c r="F11" s="540">
        <v>48.28</v>
      </c>
    </row>
    <row r="12" spans="1:6">
      <c r="A12" s="538" t="s">
        <v>75</v>
      </c>
      <c r="B12" s="539" t="s">
        <v>494</v>
      </c>
      <c r="C12" s="540">
        <v>95.37</v>
      </c>
      <c r="D12" s="540">
        <v>99.1</v>
      </c>
      <c r="E12" s="540">
        <v>141.04</v>
      </c>
      <c r="F12" s="540">
        <v>123.27</v>
      </c>
    </row>
    <row r="13" spans="1:6">
      <c r="A13" s="538" t="s">
        <v>76</v>
      </c>
      <c r="B13" s="539" t="s">
        <v>495</v>
      </c>
      <c r="C13" s="540">
        <v>75.489999999999995</v>
      </c>
      <c r="D13" s="540">
        <v>125.05</v>
      </c>
      <c r="E13" s="540">
        <v>97.14</v>
      </c>
      <c r="F13" s="540">
        <v>91.37</v>
      </c>
    </row>
    <row r="14" spans="1:6" ht="47.25">
      <c r="A14" s="538" t="s">
        <v>77</v>
      </c>
      <c r="B14" s="539" t="s">
        <v>496</v>
      </c>
      <c r="C14" s="540">
        <v>101.77</v>
      </c>
      <c r="D14" s="540">
        <v>106.71</v>
      </c>
      <c r="E14" s="540">
        <v>94.58</v>
      </c>
      <c r="F14" s="540">
        <v>107.33</v>
      </c>
    </row>
    <row r="15" spans="1:6">
      <c r="A15" s="538" t="s">
        <v>78</v>
      </c>
      <c r="B15" s="539" t="s">
        <v>497</v>
      </c>
      <c r="C15" s="540">
        <v>173.6</v>
      </c>
      <c r="D15" s="540">
        <v>104.21</v>
      </c>
      <c r="E15" s="540">
        <v>193.96</v>
      </c>
      <c r="F15" s="540">
        <v>188.01</v>
      </c>
    </row>
    <row r="16" spans="1:6">
      <c r="A16" s="538" t="s">
        <v>80</v>
      </c>
      <c r="B16" s="539" t="s">
        <v>498</v>
      </c>
      <c r="C16" s="540">
        <v>58.64</v>
      </c>
      <c r="D16" s="540">
        <v>87.52</v>
      </c>
      <c r="E16" s="540">
        <v>52.79</v>
      </c>
      <c r="F16" s="540">
        <v>53.57</v>
      </c>
    </row>
    <row r="17" spans="1:6">
      <c r="A17" s="538" t="s">
        <v>81</v>
      </c>
      <c r="B17" s="539" t="s">
        <v>499</v>
      </c>
      <c r="C17" s="540">
        <v>154.75</v>
      </c>
      <c r="D17" s="540">
        <v>78.39</v>
      </c>
      <c r="E17" s="540">
        <v>121.77</v>
      </c>
      <c r="F17" s="540">
        <v>136.88999999999999</v>
      </c>
    </row>
    <row r="18" spans="1:6">
      <c r="A18" s="538" t="s">
        <v>82</v>
      </c>
      <c r="B18" s="539" t="s">
        <v>500</v>
      </c>
      <c r="C18" s="540">
        <v>166.53</v>
      </c>
      <c r="D18" s="540">
        <v>105.46</v>
      </c>
      <c r="E18" s="540">
        <v>149.97</v>
      </c>
      <c r="F18" s="540">
        <v>164.81</v>
      </c>
    </row>
    <row r="19" spans="1:6">
      <c r="A19" s="538" t="s">
        <v>83</v>
      </c>
      <c r="B19" s="539" t="s">
        <v>501</v>
      </c>
      <c r="C19" s="540">
        <v>111.35</v>
      </c>
      <c r="D19" s="540">
        <v>90.08</v>
      </c>
      <c r="E19" s="540">
        <v>94.95</v>
      </c>
      <c r="F19" s="540">
        <v>106.81</v>
      </c>
    </row>
    <row r="20" spans="1:6">
      <c r="A20" s="538" t="s">
        <v>84</v>
      </c>
      <c r="B20" s="539" t="s">
        <v>502</v>
      </c>
      <c r="C20" s="540">
        <v>75.87</v>
      </c>
      <c r="D20" s="540">
        <v>96.64</v>
      </c>
      <c r="E20" s="540">
        <v>76.849999999999994</v>
      </c>
      <c r="F20" s="540">
        <v>71.209999999999994</v>
      </c>
    </row>
    <row r="21" spans="1:6" ht="31.5">
      <c r="A21" s="538" t="s">
        <v>85</v>
      </c>
      <c r="B21" s="539" t="s">
        <v>503</v>
      </c>
      <c r="C21" s="540">
        <v>92.41</v>
      </c>
      <c r="D21" s="540">
        <v>89.67</v>
      </c>
      <c r="E21" s="540">
        <v>84.04</v>
      </c>
      <c r="F21" s="540">
        <v>126.1</v>
      </c>
    </row>
    <row r="22" spans="1:6">
      <c r="A22" s="538" t="s">
        <v>87</v>
      </c>
      <c r="B22" s="539" t="s">
        <v>504</v>
      </c>
      <c r="C22" s="540">
        <v>91.49</v>
      </c>
      <c r="D22" s="540">
        <v>108.23</v>
      </c>
      <c r="E22" s="540">
        <v>118.25</v>
      </c>
      <c r="F22" s="540">
        <v>94.29</v>
      </c>
    </row>
    <row r="23" spans="1:6" ht="31.5">
      <c r="A23" s="538" t="s">
        <v>88</v>
      </c>
      <c r="B23" s="539" t="s">
        <v>505</v>
      </c>
      <c r="C23" s="540">
        <v>311.82</v>
      </c>
      <c r="D23" s="540">
        <v>104.01</v>
      </c>
      <c r="E23" s="540">
        <v>113.37</v>
      </c>
      <c r="F23" s="540">
        <v>141.47</v>
      </c>
    </row>
    <row r="24" spans="1:6">
      <c r="A24" s="538" t="s">
        <v>89</v>
      </c>
      <c r="B24" s="539" t="s">
        <v>506</v>
      </c>
      <c r="C24" s="540">
        <v>94.76</v>
      </c>
      <c r="D24" s="540">
        <v>81.95</v>
      </c>
      <c r="E24" s="540">
        <v>166.31</v>
      </c>
      <c r="F24" s="540">
        <v>107.24</v>
      </c>
    </row>
    <row r="25" spans="1:6">
      <c r="A25" s="538" t="s">
        <v>90</v>
      </c>
      <c r="B25" s="539" t="s">
        <v>507</v>
      </c>
      <c r="C25" s="540">
        <v>93.66</v>
      </c>
      <c r="D25" s="540">
        <v>115.5</v>
      </c>
      <c r="E25" s="540">
        <v>90.54</v>
      </c>
      <c r="F25" s="540">
        <v>94.65</v>
      </c>
    </row>
    <row r="26" spans="1:6">
      <c r="A26" s="538" t="s">
        <v>91</v>
      </c>
      <c r="B26" s="539" t="s">
        <v>508</v>
      </c>
      <c r="C26" s="540">
        <v>74.209999999999994</v>
      </c>
      <c r="D26" s="540">
        <v>126.4</v>
      </c>
      <c r="E26" s="540">
        <v>96.36</v>
      </c>
      <c r="F26" s="540">
        <v>129.38999999999999</v>
      </c>
    </row>
    <row r="27" spans="1:6">
      <c r="A27" s="538" t="s">
        <v>92</v>
      </c>
      <c r="B27" s="539" t="s">
        <v>509</v>
      </c>
      <c r="C27" s="540">
        <v>81.849999999999994</v>
      </c>
      <c r="D27" s="540">
        <v>81.94</v>
      </c>
      <c r="E27" s="540">
        <v>64.84</v>
      </c>
      <c r="F27" s="540">
        <v>88.25</v>
      </c>
    </row>
  </sheetData>
  <mergeCells count="6">
    <mergeCell ref="A5:F5"/>
    <mergeCell ref="A7:A8"/>
    <mergeCell ref="B7:B8"/>
    <mergeCell ref="C7:C8"/>
    <mergeCell ref="D7:E7"/>
    <mergeCell ref="F7:F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61F1B-EFDE-4407-8D69-4EDE18FE0D91}">
  <dimension ref="A1:E26"/>
  <sheetViews>
    <sheetView topLeftCell="A13" workbookViewId="0">
      <selection activeCell="A20" sqref="A20"/>
    </sheetView>
  </sheetViews>
  <sheetFormatPr defaultRowHeight="15.75"/>
  <cols>
    <col min="1" max="1" width="41.88671875" style="530" customWidth="1"/>
    <col min="2" max="2" width="10.21875" style="530" customWidth="1"/>
    <col min="3" max="3" width="14" style="530" customWidth="1"/>
    <col min="4" max="5" width="12" style="530" customWidth="1"/>
    <col min="6" max="229" width="9" style="530"/>
    <col min="230" max="230" width="41.88671875" style="530" customWidth="1"/>
    <col min="231" max="231" width="6.88671875" style="530" customWidth="1"/>
    <col min="232" max="236" width="14" style="530" customWidth="1"/>
    <col min="237" max="485" width="9" style="530"/>
    <col min="486" max="486" width="41.88671875" style="530" customWidth="1"/>
    <col min="487" max="487" width="6.88671875" style="530" customWidth="1"/>
    <col min="488" max="492" width="14" style="530" customWidth="1"/>
    <col min="493" max="741" width="9" style="530"/>
    <col min="742" max="742" width="41.88671875" style="530" customWidth="1"/>
    <col min="743" max="743" width="6.88671875" style="530" customWidth="1"/>
    <col min="744" max="748" width="14" style="530" customWidth="1"/>
    <col min="749" max="997" width="9" style="530"/>
    <col min="998" max="998" width="41.88671875" style="530" customWidth="1"/>
    <col min="999" max="999" width="6.88671875" style="530" customWidth="1"/>
    <col min="1000" max="1004" width="14" style="530" customWidth="1"/>
    <col min="1005" max="1253" width="9" style="530"/>
    <col min="1254" max="1254" width="41.88671875" style="530" customWidth="1"/>
    <col min="1255" max="1255" width="6.88671875" style="530" customWidth="1"/>
    <col min="1256" max="1260" width="14" style="530" customWidth="1"/>
    <col min="1261" max="1509" width="9" style="530"/>
    <col min="1510" max="1510" width="41.88671875" style="530" customWidth="1"/>
    <col min="1511" max="1511" width="6.88671875" style="530" customWidth="1"/>
    <col min="1512" max="1516" width="14" style="530" customWidth="1"/>
    <col min="1517" max="1765" width="9" style="530"/>
    <col min="1766" max="1766" width="41.88671875" style="530" customWidth="1"/>
    <col min="1767" max="1767" width="6.88671875" style="530" customWidth="1"/>
    <col min="1768" max="1772" width="14" style="530" customWidth="1"/>
    <col min="1773" max="2021" width="9" style="530"/>
    <col min="2022" max="2022" width="41.88671875" style="530" customWidth="1"/>
    <col min="2023" max="2023" width="6.88671875" style="530" customWidth="1"/>
    <col min="2024" max="2028" width="14" style="530" customWidth="1"/>
    <col min="2029" max="2277" width="9" style="530"/>
    <col min="2278" max="2278" width="41.88671875" style="530" customWidth="1"/>
    <col min="2279" max="2279" width="6.88671875" style="530" customWidth="1"/>
    <col min="2280" max="2284" width="14" style="530" customWidth="1"/>
    <col min="2285" max="2533" width="9" style="530"/>
    <col min="2534" max="2534" width="41.88671875" style="530" customWidth="1"/>
    <col min="2535" max="2535" width="6.88671875" style="530" customWidth="1"/>
    <col min="2536" max="2540" width="14" style="530" customWidth="1"/>
    <col min="2541" max="2789" width="9" style="530"/>
    <col min="2790" max="2790" width="41.88671875" style="530" customWidth="1"/>
    <col min="2791" max="2791" width="6.88671875" style="530" customWidth="1"/>
    <col min="2792" max="2796" width="14" style="530" customWidth="1"/>
    <col min="2797" max="3045" width="9" style="530"/>
    <col min="3046" max="3046" width="41.88671875" style="530" customWidth="1"/>
    <col min="3047" max="3047" width="6.88671875" style="530" customWidth="1"/>
    <col min="3048" max="3052" width="14" style="530" customWidth="1"/>
    <col min="3053" max="3301" width="9" style="530"/>
    <col min="3302" max="3302" width="41.88671875" style="530" customWidth="1"/>
    <col min="3303" max="3303" width="6.88671875" style="530" customWidth="1"/>
    <col min="3304" max="3308" width="14" style="530" customWidth="1"/>
    <col min="3309" max="3557" width="9" style="530"/>
    <col min="3558" max="3558" width="41.88671875" style="530" customWidth="1"/>
    <col min="3559" max="3559" width="6.88671875" style="530" customWidth="1"/>
    <col min="3560" max="3564" width="14" style="530" customWidth="1"/>
    <col min="3565" max="3813" width="9" style="530"/>
    <col min="3814" max="3814" width="41.88671875" style="530" customWidth="1"/>
    <col min="3815" max="3815" width="6.88671875" style="530" customWidth="1"/>
    <col min="3816" max="3820" width="14" style="530" customWidth="1"/>
    <col min="3821" max="4069" width="9" style="530"/>
    <col min="4070" max="4070" width="41.88671875" style="530" customWidth="1"/>
    <col min="4071" max="4071" width="6.88671875" style="530" customWidth="1"/>
    <col min="4072" max="4076" width="14" style="530" customWidth="1"/>
    <col min="4077" max="4325" width="9" style="530"/>
    <col min="4326" max="4326" width="41.88671875" style="530" customWidth="1"/>
    <col min="4327" max="4327" width="6.88671875" style="530" customWidth="1"/>
    <col min="4328" max="4332" width="14" style="530" customWidth="1"/>
    <col min="4333" max="4581" width="9" style="530"/>
    <col min="4582" max="4582" width="41.88671875" style="530" customWidth="1"/>
    <col min="4583" max="4583" width="6.88671875" style="530" customWidth="1"/>
    <col min="4584" max="4588" width="14" style="530" customWidth="1"/>
    <col min="4589" max="4837" width="9" style="530"/>
    <col min="4838" max="4838" width="41.88671875" style="530" customWidth="1"/>
    <col min="4839" max="4839" width="6.88671875" style="530" customWidth="1"/>
    <col min="4840" max="4844" width="14" style="530" customWidth="1"/>
    <col min="4845" max="5093" width="9" style="530"/>
    <col min="5094" max="5094" width="41.88671875" style="530" customWidth="1"/>
    <col min="5095" max="5095" width="6.88671875" style="530" customWidth="1"/>
    <col min="5096" max="5100" width="14" style="530" customWidth="1"/>
    <col min="5101" max="5349" width="9" style="530"/>
    <col min="5350" max="5350" width="41.88671875" style="530" customWidth="1"/>
    <col min="5351" max="5351" width="6.88671875" style="530" customWidth="1"/>
    <col min="5352" max="5356" width="14" style="530" customWidth="1"/>
    <col min="5357" max="5605" width="9" style="530"/>
    <col min="5606" max="5606" width="41.88671875" style="530" customWidth="1"/>
    <col min="5607" max="5607" width="6.88671875" style="530" customWidth="1"/>
    <col min="5608" max="5612" width="14" style="530" customWidth="1"/>
    <col min="5613" max="5861" width="9" style="530"/>
    <col min="5862" max="5862" width="41.88671875" style="530" customWidth="1"/>
    <col min="5863" max="5863" width="6.88671875" style="530" customWidth="1"/>
    <col min="5864" max="5868" width="14" style="530" customWidth="1"/>
    <col min="5869" max="6117" width="9" style="530"/>
    <col min="6118" max="6118" width="41.88671875" style="530" customWidth="1"/>
    <col min="6119" max="6119" width="6.88671875" style="530" customWidth="1"/>
    <col min="6120" max="6124" width="14" style="530" customWidth="1"/>
    <col min="6125" max="6373" width="9" style="530"/>
    <col min="6374" max="6374" width="41.88671875" style="530" customWidth="1"/>
    <col min="6375" max="6375" width="6.88671875" style="530" customWidth="1"/>
    <col min="6376" max="6380" width="14" style="530" customWidth="1"/>
    <col min="6381" max="6629" width="9" style="530"/>
    <col min="6630" max="6630" width="41.88671875" style="530" customWidth="1"/>
    <col min="6631" max="6631" width="6.88671875" style="530" customWidth="1"/>
    <col min="6632" max="6636" width="14" style="530" customWidth="1"/>
    <col min="6637" max="6885" width="9" style="530"/>
    <col min="6886" max="6886" width="41.88671875" style="530" customWidth="1"/>
    <col min="6887" max="6887" width="6.88671875" style="530" customWidth="1"/>
    <col min="6888" max="6892" width="14" style="530" customWidth="1"/>
    <col min="6893" max="7141" width="9" style="530"/>
    <col min="7142" max="7142" width="41.88671875" style="530" customWidth="1"/>
    <col min="7143" max="7143" width="6.88671875" style="530" customWidth="1"/>
    <col min="7144" max="7148" width="14" style="530" customWidth="1"/>
    <col min="7149" max="7397" width="9" style="530"/>
    <col min="7398" max="7398" width="41.88671875" style="530" customWidth="1"/>
    <col min="7399" max="7399" width="6.88671875" style="530" customWidth="1"/>
    <col min="7400" max="7404" width="14" style="530" customWidth="1"/>
    <col min="7405" max="7653" width="9" style="530"/>
    <col min="7654" max="7654" width="41.88671875" style="530" customWidth="1"/>
    <col min="7655" max="7655" width="6.88671875" style="530" customWidth="1"/>
    <col min="7656" max="7660" width="14" style="530" customWidth="1"/>
    <col min="7661" max="7909" width="9" style="530"/>
    <col min="7910" max="7910" width="41.88671875" style="530" customWidth="1"/>
    <col min="7911" max="7911" width="6.88671875" style="530" customWidth="1"/>
    <col min="7912" max="7916" width="14" style="530" customWidth="1"/>
    <col min="7917" max="8165" width="9" style="530"/>
    <col min="8166" max="8166" width="41.88671875" style="530" customWidth="1"/>
    <col min="8167" max="8167" width="6.88671875" style="530" customWidth="1"/>
    <col min="8168" max="8172" width="14" style="530" customWidth="1"/>
    <col min="8173" max="8421" width="9" style="530"/>
    <col min="8422" max="8422" width="41.88671875" style="530" customWidth="1"/>
    <col min="8423" max="8423" width="6.88671875" style="530" customWidth="1"/>
    <col min="8424" max="8428" width="14" style="530" customWidth="1"/>
    <col min="8429" max="8677" width="9" style="530"/>
    <col min="8678" max="8678" width="41.88671875" style="530" customWidth="1"/>
    <col min="8679" max="8679" width="6.88671875" style="530" customWidth="1"/>
    <col min="8680" max="8684" width="14" style="530" customWidth="1"/>
    <col min="8685" max="8933" width="9" style="530"/>
    <col min="8934" max="8934" width="41.88671875" style="530" customWidth="1"/>
    <col min="8935" max="8935" width="6.88671875" style="530" customWidth="1"/>
    <col min="8936" max="8940" width="14" style="530" customWidth="1"/>
    <col min="8941" max="9189" width="9" style="530"/>
    <col min="9190" max="9190" width="41.88671875" style="530" customWidth="1"/>
    <col min="9191" max="9191" width="6.88671875" style="530" customWidth="1"/>
    <col min="9192" max="9196" width="14" style="530" customWidth="1"/>
    <col min="9197" max="9445" width="9" style="530"/>
    <col min="9446" max="9446" width="41.88671875" style="530" customWidth="1"/>
    <col min="9447" max="9447" width="6.88671875" style="530" customWidth="1"/>
    <col min="9448" max="9452" width="14" style="530" customWidth="1"/>
    <col min="9453" max="9701" width="9" style="530"/>
    <col min="9702" max="9702" width="41.88671875" style="530" customWidth="1"/>
    <col min="9703" max="9703" width="6.88671875" style="530" customWidth="1"/>
    <col min="9704" max="9708" width="14" style="530" customWidth="1"/>
    <col min="9709" max="9957" width="9" style="530"/>
    <col min="9958" max="9958" width="41.88671875" style="530" customWidth="1"/>
    <col min="9959" max="9959" width="6.88671875" style="530" customWidth="1"/>
    <col min="9960" max="9964" width="14" style="530" customWidth="1"/>
    <col min="9965" max="10213" width="9" style="530"/>
    <col min="10214" max="10214" width="41.88671875" style="530" customWidth="1"/>
    <col min="10215" max="10215" width="6.88671875" style="530" customWidth="1"/>
    <col min="10216" max="10220" width="14" style="530" customWidth="1"/>
    <col min="10221" max="10469" width="9" style="530"/>
    <col min="10470" max="10470" width="41.88671875" style="530" customWidth="1"/>
    <col min="10471" max="10471" width="6.88671875" style="530" customWidth="1"/>
    <col min="10472" max="10476" width="14" style="530" customWidth="1"/>
    <col min="10477" max="10725" width="9" style="530"/>
    <col min="10726" max="10726" width="41.88671875" style="530" customWidth="1"/>
    <col min="10727" max="10727" width="6.88671875" style="530" customWidth="1"/>
    <col min="10728" max="10732" width="14" style="530" customWidth="1"/>
    <col min="10733" max="10981" width="9" style="530"/>
    <col min="10982" max="10982" width="41.88671875" style="530" customWidth="1"/>
    <col min="10983" max="10983" width="6.88671875" style="530" customWidth="1"/>
    <col min="10984" max="10988" width="14" style="530" customWidth="1"/>
    <col min="10989" max="11237" width="9" style="530"/>
    <col min="11238" max="11238" width="41.88671875" style="530" customWidth="1"/>
    <col min="11239" max="11239" width="6.88671875" style="530" customWidth="1"/>
    <col min="11240" max="11244" width="14" style="530" customWidth="1"/>
    <col min="11245" max="11493" width="9" style="530"/>
    <col min="11494" max="11494" width="41.88671875" style="530" customWidth="1"/>
    <col min="11495" max="11495" width="6.88671875" style="530" customWidth="1"/>
    <col min="11496" max="11500" width="14" style="530" customWidth="1"/>
    <col min="11501" max="11749" width="9" style="530"/>
    <col min="11750" max="11750" width="41.88671875" style="530" customWidth="1"/>
    <col min="11751" max="11751" width="6.88671875" style="530" customWidth="1"/>
    <col min="11752" max="11756" width="14" style="530" customWidth="1"/>
    <col min="11757" max="12005" width="9" style="530"/>
    <col min="12006" max="12006" width="41.88671875" style="530" customWidth="1"/>
    <col min="12007" max="12007" width="6.88671875" style="530" customWidth="1"/>
    <col min="12008" max="12012" width="14" style="530" customWidth="1"/>
    <col min="12013" max="12261" width="9" style="530"/>
    <col min="12262" max="12262" width="41.88671875" style="530" customWidth="1"/>
    <col min="12263" max="12263" width="6.88671875" style="530" customWidth="1"/>
    <col min="12264" max="12268" width="14" style="530" customWidth="1"/>
    <col min="12269" max="12517" width="9" style="530"/>
    <col min="12518" max="12518" width="41.88671875" style="530" customWidth="1"/>
    <col min="12519" max="12519" width="6.88671875" style="530" customWidth="1"/>
    <col min="12520" max="12524" width="14" style="530" customWidth="1"/>
    <col min="12525" max="12773" width="9" style="530"/>
    <col min="12774" max="12774" width="41.88671875" style="530" customWidth="1"/>
    <col min="12775" max="12775" width="6.88671875" style="530" customWidth="1"/>
    <col min="12776" max="12780" width="14" style="530" customWidth="1"/>
    <col min="12781" max="13029" width="9" style="530"/>
    <col min="13030" max="13030" width="41.88671875" style="530" customWidth="1"/>
    <col min="13031" max="13031" width="6.88671875" style="530" customWidth="1"/>
    <col min="13032" max="13036" width="14" style="530" customWidth="1"/>
    <col min="13037" max="13285" width="9" style="530"/>
    <col min="13286" max="13286" width="41.88671875" style="530" customWidth="1"/>
    <col min="13287" max="13287" width="6.88671875" style="530" customWidth="1"/>
    <col min="13288" max="13292" width="14" style="530" customWidth="1"/>
    <col min="13293" max="13541" width="9" style="530"/>
    <col min="13542" max="13542" width="41.88671875" style="530" customWidth="1"/>
    <col min="13543" max="13543" width="6.88671875" style="530" customWidth="1"/>
    <col min="13544" max="13548" width="14" style="530" customWidth="1"/>
    <col min="13549" max="13797" width="9" style="530"/>
    <col min="13798" max="13798" width="41.88671875" style="530" customWidth="1"/>
    <col min="13799" max="13799" width="6.88671875" style="530" customWidth="1"/>
    <col min="13800" max="13804" width="14" style="530" customWidth="1"/>
    <col min="13805" max="14053" width="9" style="530"/>
    <col min="14054" max="14054" width="41.88671875" style="530" customWidth="1"/>
    <col min="14055" max="14055" width="6.88671875" style="530" customWidth="1"/>
    <col min="14056" max="14060" width="14" style="530" customWidth="1"/>
    <col min="14061" max="14309" width="9" style="530"/>
    <col min="14310" max="14310" width="41.88671875" style="530" customWidth="1"/>
    <col min="14311" max="14311" width="6.88671875" style="530" customWidth="1"/>
    <col min="14312" max="14316" width="14" style="530" customWidth="1"/>
    <col min="14317" max="14565" width="9" style="530"/>
    <col min="14566" max="14566" width="41.88671875" style="530" customWidth="1"/>
    <col min="14567" max="14567" width="6.88671875" style="530" customWidth="1"/>
    <col min="14568" max="14572" width="14" style="530" customWidth="1"/>
    <col min="14573" max="14821" width="9" style="530"/>
    <col min="14822" max="14822" width="41.88671875" style="530" customWidth="1"/>
    <col min="14823" max="14823" width="6.88671875" style="530" customWidth="1"/>
    <col min="14824" max="14828" width="14" style="530" customWidth="1"/>
    <col min="14829" max="15077" width="9" style="530"/>
    <col min="15078" max="15078" width="41.88671875" style="530" customWidth="1"/>
    <col min="15079" max="15079" width="6.88671875" style="530" customWidth="1"/>
    <col min="15080" max="15084" width="14" style="530" customWidth="1"/>
    <col min="15085" max="15333" width="9" style="530"/>
    <col min="15334" max="15334" width="41.88671875" style="530" customWidth="1"/>
    <col min="15335" max="15335" width="6.88671875" style="530" customWidth="1"/>
    <col min="15336" max="15340" width="14" style="530" customWidth="1"/>
    <col min="15341" max="15589" width="9" style="530"/>
    <col min="15590" max="15590" width="41.88671875" style="530" customWidth="1"/>
    <col min="15591" max="15591" width="6.88671875" style="530" customWidth="1"/>
    <col min="15592" max="15596" width="14" style="530" customWidth="1"/>
    <col min="15597" max="15845" width="9" style="530"/>
    <col min="15846" max="15846" width="41.88671875" style="530" customWidth="1"/>
    <col min="15847" max="15847" width="6.88671875" style="530" customWidth="1"/>
    <col min="15848" max="15852" width="14" style="530" customWidth="1"/>
    <col min="15853" max="16101" width="9" style="530"/>
    <col min="16102" max="16102" width="41.88671875" style="530" customWidth="1"/>
    <col min="16103" max="16103" width="6.88671875" style="530" customWidth="1"/>
    <col min="16104" max="16108" width="14" style="530" customWidth="1"/>
    <col min="16109" max="16362" width="9" style="530"/>
    <col min="16363" max="16382" width="8" style="530" customWidth="1"/>
    <col min="16383" max="16384" width="9" style="530"/>
  </cols>
  <sheetData>
    <row r="1" spans="1:5">
      <c r="A1" s="527" t="s">
        <v>484</v>
      </c>
      <c r="B1" s="528"/>
      <c r="C1" s="529" t="s">
        <v>485</v>
      </c>
    </row>
    <row r="2" spans="1:5">
      <c r="A2" s="527"/>
      <c r="B2" s="528"/>
      <c r="C2" s="531" t="s">
        <v>486</v>
      </c>
    </row>
    <row r="3" spans="1:5">
      <c r="A3" s="527"/>
      <c r="B3" s="528"/>
      <c r="C3" s="532" t="s">
        <v>487</v>
      </c>
    </row>
    <row r="4" spans="1:5" ht="18.75">
      <c r="A4" s="688" t="s">
        <v>525</v>
      </c>
      <c r="B4" s="688"/>
      <c r="C4" s="688"/>
      <c r="D4" s="688"/>
      <c r="E4" s="688"/>
    </row>
    <row r="5" spans="1:5">
      <c r="A5" s="533"/>
      <c r="B5" s="533"/>
      <c r="C5" s="533"/>
      <c r="D5" s="694" t="s">
        <v>488</v>
      </c>
      <c r="E5" s="694"/>
    </row>
    <row r="6" spans="1:5">
      <c r="A6" s="695" t="s">
        <v>489</v>
      </c>
      <c r="B6" s="693" t="s">
        <v>490</v>
      </c>
      <c r="C6" s="693" t="s">
        <v>522</v>
      </c>
      <c r="D6" s="693" t="s">
        <v>523</v>
      </c>
      <c r="E6" s="693"/>
    </row>
    <row r="7" spans="1:5" ht="31.5">
      <c r="A7" s="689"/>
      <c r="B7" s="693"/>
      <c r="C7" s="693"/>
      <c r="D7" s="534" t="s">
        <v>519</v>
      </c>
      <c r="E7" s="534" t="s">
        <v>520</v>
      </c>
    </row>
    <row r="8" spans="1:5" s="528" customFormat="1">
      <c r="A8" s="535" t="s">
        <v>65</v>
      </c>
      <c r="B8" s="536" t="s">
        <v>491</v>
      </c>
      <c r="C8" s="537">
        <v>103.15</v>
      </c>
      <c r="D8" s="537">
        <v>99.69</v>
      </c>
      <c r="E8" s="537">
        <v>107.61</v>
      </c>
    </row>
    <row r="9" spans="1:5" s="528" customFormat="1">
      <c r="A9" s="538" t="s">
        <v>73</v>
      </c>
      <c r="B9" s="539" t="s">
        <v>492</v>
      </c>
      <c r="C9" s="540">
        <v>72.489999999999995</v>
      </c>
      <c r="D9" s="540">
        <v>126.37</v>
      </c>
      <c r="E9" s="540">
        <v>85.84</v>
      </c>
    </row>
    <row r="10" spans="1:5" s="528" customFormat="1">
      <c r="A10" s="538" t="s">
        <v>74</v>
      </c>
      <c r="B10" s="539" t="s">
        <v>493</v>
      </c>
      <c r="C10" s="540">
        <v>74.599999999999994</v>
      </c>
      <c r="D10" s="540">
        <v>98</v>
      </c>
      <c r="E10" s="540">
        <v>64.319999999999993</v>
      </c>
    </row>
    <row r="11" spans="1:5" s="528" customFormat="1">
      <c r="A11" s="538" t="s">
        <v>75</v>
      </c>
      <c r="B11" s="539" t="s">
        <v>494</v>
      </c>
      <c r="C11" s="540">
        <v>75.09</v>
      </c>
      <c r="D11" s="540">
        <v>99.82</v>
      </c>
      <c r="E11" s="540">
        <v>43.2</v>
      </c>
    </row>
    <row r="12" spans="1:5" s="528" customFormat="1">
      <c r="A12" s="538" t="s">
        <v>76</v>
      </c>
      <c r="B12" s="539" t="s">
        <v>495</v>
      </c>
      <c r="C12" s="540">
        <v>81.400000000000006</v>
      </c>
      <c r="D12" s="540">
        <v>95.26</v>
      </c>
      <c r="E12" s="540">
        <v>76.86</v>
      </c>
    </row>
    <row r="13" spans="1:5" s="528" customFormat="1" ht="47.25">
      <c r="A13" s="538" t="s">
        <v>77</v>
      </c>
      <c r="B13" s="539" t="s">
        <v>496</v>
      </c>
      <c r="C13" s="540">
        <v>256.2</v>
      </c>
      <c r="D13" s="540">
        <v>95.97</v>
      </c>
      <c r="E13" s="540">
        <v>199.64</v>
      </c>
    </row>
    <row r="14" spans="1:5" s="528" customFormat="1">
      <c r="A14" s="538" t="s">
        <v>78</v>
      </c>
      <c r="B14" s="539" t="s">
        <v>497</v>
      </c>
      <c r="C14" s="540">
        <v>59.25</v>
      </c>
      <c r="D14" s="540">
        <v>95.44</v>
      </c>
      <c r="E14" s="540">
        <v>59.35</v>
      </c>
    </row>
    <row r="15" spans="1:5" s="528" customFormat="1">
      <c r="A15" s="538" t="s">
        <v>80</v>
      </c>
      <c r="B15" s="539" t="s">
        <v>498</v>
      </c>
      <c r="C15" s="540">
        <v>64.28</v>
      </c>
      <c r="D15" s="540">
        <v>118.92</v>
      </c>
      <c r="E15" s="540">
        <v>77.209999999999994</v>
      </c>
    </row>
    <row r="16" spans="1:5" s="528" customFormat="1">
      <c r="A16" s="538" t="s">
        <v>81</v>
      </c>
      <c r="B16" s="539" t="s">
        <v>499</v>
      </c>
      <c r="C16" s="540">
        <v>106.15</v>
      </c>
      <c r="D16" s="540">
        <v>51.87</v>
      </c>
      <c r="E16" s="540">
        <v>84.46</v>
      </c>
    </row>
    <row r="17" spans="1:5" s="528" customFormat="1">
      <c r="A17" s="538" t="s">
        <v>82</v>
      </c>
      <c r="B17" s="539" t="s">
        <v>500</v>
      </c>
      <c r="C17" s="540">
        <v>143.15</v>
      </c>
      <c r="D17" s="540">
        <v>118.35</v>
      </c>
      <c r="E17" s="540">
        <v>181.42</v>
      </c>
    </row>
    <row r="18" spans="1:5" s="528" customFormat="1">
      <c r="A18" s="538" t="s">
        <v>83</v>
      </c>
      <c r="B18" s="539" t="s">
        <v>501</v>
      </c>
      <c r="C18" s="540">
        <v>77.58</v>
      </c>
      <c r="D18" s="540">
        <v>100.78</v>
      </c>
      <c r="E18" s="540">
        <v>86.48</v>
      </c>
    </row>
    <row r="19" spans="1:5" s="528" customFormat="1">
      <c r="A19" s="538" t="s">
        <v>84</v>
      </c>
      <c r="B19" s="539" t="s">
        <v>502</v>
      </c>
      <c r="C19" s="540">
        <v>54.76</v>
      </c>
      <c r="D19" s="540">
        <v>97.07</v>
      </c>
      <c r="E19" s="540">
        <v>54.05</v>
      </c>
    </row>
    <row r="20" spans="1:5" s="528" customFormat="1" ht="31.5">
      <c r="A20" s="538" t="s">
        <v>85</v>
      </c>
      <c r="B20" s="539" t="s">
        <v>503</v>
      </c>
      <c r="C20" s="540">
        <v>112.76</v>
      </c>
      <c r="D20" s="540">
        <v>102.22</v>
      </c>
      <c r="E20" s="540">
        <v>108.48</v>
      </c>
    </row>
    <row r="21" spans="1:5" s="528" customFormat="1">
      <c r="A21" s="538" t="s">
        <v>87</v>
      </c>
      <c r="B21" s="539" t="s">
        <v>504</v>
      </c>
      <c r="C21" s="540">
        <v>134.80000000000001</v>
      </c>
      <c r="D21" s="540">
        <v>121.37</v>
      </c>
      <c r="E21" s="540">
        <v>135.06</v>
      </c>
    </row>
    <row r="22" spans="1:5" s="528" customFormat="1">
      <c r="A22" s="538" t="s">
        <v>88</v>
      </c>
      <c r="B22" s="539" t="s">
        <v>505</v>
      </c>
      <c r="C22" s="540">
        <v>51.21</v>
      </c>
      <c r="D22" s="540">
        <v>96.58</v>
      </c>
      <c r="E22" s="540">
        <v>64.08</v>
      </c>
    </row>
    <row r="23" spans="1:5" s="528" customFormat="1">
      <c r="A23" s="538" t="s">
        <v>89</v>
      </c>
      <c r="B23" s="539" t="s">
        <v>506</v>
      </c>
      <c r="C23" s="540">
        <v>211.07</v>
      </c>
      <c r="D23" s="540">
        <v>101.71</v>
      </c>
      <c r="E23" s="540">
        <v>175.57</v>
      </c>
    </row>
    <row r="24" spans="1:5" s="528" customFormat="1">
      <c r="A24" s="538" t="s">
        <v>90</v>
      </c>
      <c r="B24" s="539" t="s">
        <v>507</v>
      </c>
      <c r="C24" s="540">
        <v>103.85</v>
      </c>
      <c r="D24" s="540">
        <v>95.06</v>
      </c>
      <c r="E24" s="540">
        <v>120.8</v>
      </c>
    </row>
    <row r="25" spans="1:5">
      <c r="A25" s="538" t="s">
        <v>91</v>
      </c>
      <c r="B25" s="539" t="s">
        <v>508</v>
      </c>
      <c r="C25" s="540">
        <v>424.97</v>
      </c>
      <c r="D25" s="540">
        <v>93.22</v>
      </c>
      <c r="E25" s="540">
        <v>335.78</v>
      </c>
    </row>
    <row r="26" spans="1:5">
      <c r="A26" s="538" t="s">
        <v>92</v>
      </c>
      <c r="B26" s="539" t="s">
        <v>509</v>
      </c>
      <c r="C26" s="540">
        <v>43.55</v>
      </c>
      <c r="D26" s="540">
        <v>106.95</v>
      </c>
      <c r="E26" s="540">
        <v>48.19</v>
      </c>
    </row>
  </sheetData>
  <mergeCells count="6">
    <mergeCell ref="A4:E4"/>
    <mergeCell ref="D5:E5"/>
    <mergeCell ref="A6:A7"/>
    <mergeCell ref="B6:B7"/>
    <mergeCell ref="C6:C7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</vt:i4>
      </vt:variant>
    </vt:vector>
  </HeadingPairs>
  <TitlesOfParts>
    <vt:vector size="27" baseType="lpstr">
      <vt:lpstr>Tongquan (2)</vt:lpstr>
      <vt:lpstr>HTCT thang</vt:lpstr>
      <vt:lpstr>Tongquan</vt:lpstr>
      <vt:lpstr>Trongtrot</vt:lpstr>
      <vt:lpstr>channuoi</vt:lpstr>
      <vt:lpstr>2.IIPthang</vt:lpstr>
      <vt:lpstr>3.SPCN thang</vt:lpstr>
      <vt:lpstr>tieu thu</vt:lpstr>
      <vt:lpstr>ton kh0</vt:lpstr>
      <vt:lpstr>4.Von NSNN thang</vt:lpstr>
      <vt:lpstr>15.Thu hút đầu tư</vt:lpstr>
      <vt:lpstr>6. Dang ky doanh nghiep</vt:lpstr>
      <vt:lpstr>7. Tong muc</vt:lpstr>
      <vt:lpstr>8.DTBL thang</vt:lpstr>
      <vt:lpstr>9.VT thang</vt:lpstr>
      <vt:lpstr>10.DTVT thang</vt:lpstr>
      <vt:lpstr>11.CPI</vt:lpstr>
      <vt:lpstr>12. Nhapkhau</vt:lpstr>
      <vt:lpstr>13.Xuatkhau</vt:lpstr>
      <vt:lpstr>14.Thu NSNN</vt:lpstr>
      <vt:lpstr>15.Chi NSNN</vt:lpstr>
      <vt:lpstr>16.NHNN</vt:lpstr>
      <vt:lpstr>17.XHMT</vt:lpstr>
      <vt:lpstr>'Tongquan (2)'!Print_Area</vt:lpstr>
      <vt:lpstr>'2.IIPthang'!Print_Titles</vt:lpstr>
      <vt:lpstr>channuoi!Print_Titles</vt:lpstr>
      <vt:lpstr>'Tongquan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9Slide</dc:creator>
  <cp:lastModifiedBy>DELL</cp:lastModifiedBy>
  <dcterms:created xsi:type="dcterms:W3CDTF">2024-04-10T03:58:49Z</dcterms:created>
  <dcterms:modified xsi:type="dcterms:W3CDTF">2024-04-25T03:52:30Z</dcterms:modified>
</cp:coreProperties>
</file>